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Chrtníky 11 - fakturace\7-13\"/>
    </mc:Choice>
  </mc:AlternateContent>
  <bookViews>
    <workbookView xWindow="0" yWindow="0" windowWidth="0" windowHeight="0"/>
  </bookViews>
  <sheets>
    <sheet name="Rekapitulace stavby" sheetId="1" r:id="rId1"/>
    <sheet name="SO01 - SO01" sheetId="2" r:id="rId2"/>
    <sheet name="SO01.1 - SO01.1" sheetId="3" r:id="rId3"/>
    <sheet name="SO01.2 - SO01.2 Násled. p..." sheetId="4" r:id="rId4"/>
    <sheet name="SO01.3 - SO01.3 Násled. p..." sheetId="5" r:id="rId5"/>
    <sheet name="VON - VON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'SO01 - SO01'!$C$80:$K$200</definedName>
    <definedName name="_xlnm.Print_Area" localSheetId="1">'SO01 - SO01'!$C$4:$J$39,'SO01 - SO01'!$C$45:$J$62,'SO01 - SO01'!$C$68:$K$200</definedName>
    <definedName name="_xlnm.Print_Titles" localSheetId="1">'SO01 - SO01'!$80:$80</definedName>
    <definedName name="_xlnm._FilterDatabase" localSheetId="2" hidden="1">'SO01.1 - SO01.1'!$C$80:$K$116</definedName>
    <definedName name="_xlnm.Print_Area" localSheetId="2">'SO01.1 - SO01.1'!$C$4:$J$39,'SO01.1 - SO01.1'!$C$45:$J$62,'SO01.1 - SO01.1'!$C$68:$K$116</definedName>
    <definedName name="_xlnm.Print_Titles" localSheetId="2">'SO01.1 - SO01.1'!$80:$80</definedName>
    <definedName name="_xlnm._FilterDatabase" localSheetId="3" hidden="1">'SO01.2 - SO01.2 Násled. p...'!$C$80:$K$116</definedName>
    <definedName name="_xlnm.Print_Area" localSheetId="3">'SO01.2 - SO01.2 Násled. p...'!$C$4:$J$39,'SO01.2 - SO01.2 Násled. p...'!$C$45:$J$62,'SO01.2 - SO01.2 Násled. p...'!$C$68:$K$116</definedName>
    <definedName name="_xlnm.Print_Titles" localSheetId="3">'SO01.2 - SO01.2 Násled. p...'!$80:$80</definedName>
    <definedName name="_xlnm._FilterDatabase" localSheetId="4" hidden="1">'SO01.3 - SO01.3 Násled. p...'!$C$80:$K$126</definedName>
    <definedName name="_xlnm.Print_Area" localSheetId="4">'SO01.3 - SO01.3 Násled. p...'!$C$4:$J$39,'SO01.3 - SO01.3 Násled. p...'!$C$45:$J$62,'SO01.3 - SO01.3 Násled. p...'!$C$68:$K$126</definedName>
    <definedName name="_xlnm.Print_Titles" localSheetId="4">'SO01.3 - SO01.3 Násled. p...'!$80:$80</definedName>
    <definedName name="_xlnm._FilterDatabase" localSheetId="5" hidden="1">'VON - VON'!$C$80:$K$87</definedName>
    <definedName name="_xlnm.Print_Area" localSheetId="5">'VON - VON'!$C$4:$J$39,'VON - VON'!$C$45:$J$62,'VON - VON'!$C$68:$K$87</definedName>
    <definedName name="_xlnm.Print_Titles" localSheetId="5">'VON - VON'!$80:$80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87"/>
  <c r="BH87"/>
  <c r="BG87"/>
  <c r="BF87"/>
  <c r="T87"/>
  <c r="R87"/>
  <c r="P87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77"/>
  <c r="J14"/>
  <c r="J12"/>
  <c r="J75"/>
  <c r="E7"/>
  <c r="E71"/>
  <c i="5" r="J37"/>
  <c r="J36"/>
  <c i="1" r="AY58"/>
  <c i="5" r="J35"/>
  <c i="1" r="AX58"/>
  <c i="5"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55"/>
  <c r="J17"/>
  <c r="J15"/>
  <c r="E15"/>
  <c r="F54"/>
  <c r="J14"/>
  <c r="J12"/>
  <c r="J75"/>
  <c r="E7"/>
  <c r="E71"/>
  <c i="4" r="J37"/>
  <c r="J36"/>
  <c i="1" r="AY57"/>
  <c i="4" r="J35"/>
  <c i="1" r="AX57"/>
  <c i="4"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55"/>
  <c r="J23"/>
  <c r="J21"/>
  <c r="E21"/>
  <c r="J77"/>
  <c r="J20"/>
  <c r="J18"/>
  <c r="E18"/>
  <c r="F78"/>
  <c r="J17"/>
  <c r="J15"/>
  <c r="E15"/>
  <c r="F54"/>
  <c r="J14"/>
  <c r="J12"/>
  <c r="J75"/>
  <c r="E7"/>
  <c r="E71"/>
  <c i="3" r="J37"/>
  <c r="J36"/>
  <c i="1" r="AY56"/>
  <c i="3" r="J35"/>
  <c i="1" r="AX56"/>
  <c i="3"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F75"/>
  <c r="E73"/>
  <c r="F52"/>
  <c r="E50"/>
  <c r="J24"/>
  <c r="E24"/>
  <c r="J55"/>
  <c r="J23"/>
  <c r="J21"/>
  <c r="E21"/>
  <c r="J54"/>
  <c r="J20"/>
  <c r="J18"/>
  <c r="E18"/>
  <c r="F78"/>
  <c r="J17"/>
  <c r="J15"/>
  <c r="E15"/>
  <c r="F77"/>
  <c r="J14"/>
  <c r="J12"/>
  <c r="J75"/>
  <c r="E7"/>
  <c r="E71"/>
  <c i="2" r="J37"/>
  <c r="J36"/>
  <c i="1" r="AY55"/>
  <c i="2" r="J35"/>
  <c i="1" r="AX55"/>
  <c i="2"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6"/>
  <c r="BH126"/>
  <c r="BG126"/>
  <c r="BF126"/>
  <c r="T126"/>
  <c r="R126"/>
  <c r="P126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6"/>
  <c r="BH86"/>
  <c r="BG86"/>
  <c r="BF86"/>
  <c r="T86"/>
  <c r="R86"/>
  <c r="P86"/>
  <c r="BI84"/>
  <c r="BH84"/>
  <c r="BG84"/>
  <c r="BF84"/>
  <c r="T84"/>
  <c r="R84"/>
  <c r="P84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77"/>
  <c r="J14"/>
  <c r="J12"/>
  <c r="J75"/>
  <c r="E7"/>
  <c r="E71"/>
  <c i="1" r="L50"/>
  <c r="AM50"/>
  <c r="AM49"/>
  <c r="L49"/>
  <c r="AM47"/>
  <c r="L47"/>
  <c r="L45"/>
  <c r="L44"/>
  <c i="6" r="J84"/>
  <c i="5" r="J126"/>
  <c r="J121"/>
  <c r="BK109"/>
  <c r="BK100"/>
  <c r="BK91"/>
  <c i="4" r="J97"/>
  <c i="3" r="BK97"/>
  <c i="2" r="J200"/>
  <c r="J147"/>
  <c r="J126"/>
  <c r="J105"/>
  <c i="5" r="BK88"/>
  <c i="4" r="BK97"/>
  <c i="3" r="J97"/>
  <c i="2" r="BK187"/>
  <c r="BK164"/>
  <c r="BK86"/>
  <c i="4" r="BK113"/>
  <c i="3" r="BK111"/>
  <c r="BK88"/>
  <c i="2" r="J196"/>
  <c r="BK177"/>
  <c r="J134"/>
  <c r="J99"/>
  <c i="4" r="J116"/>
  <c r="J84"/>
  <c i="3" r="J111"/>
  <c i="2" r="BK147"/>
  <c r="BK134"/>
  <c r="J109"/>
  <c r="J96"/>
  <c i="6" r="J87"/>
  <c i="5" r="BK123"/>
  <c r="BK119"/>
  <c r="J112"/>
  <c r="J105"/>
  <c r="J88"/>
  <c i="4" r="BK91"/>
  <c i="3" r="BK84"/>
  <c i="2" r="BK152"/>
  <c r="BK138"/>
  <c r="J93"/>
  <c i="5" r="J91"/>
  <c i="4" r="J109"/>
  <c r="J88"/>
  <c i="3" r="J88"/>
  <c i="2" r="J180"/>
  <c r="J158"/>
  <c r="BK84"/>
  <c i="4" r="J111"/>
  <c i="3" r="BK113"/>
  <c r="BK102"/>
  <c i="2" r="J198"/>
  <c r="BK184"/>
  <c r="BK126"/>
  <c r="BK96"/>
  <c i="4" r="BK111"/>
  <c i="3" r="BK116"/>
  <c i="2" r="J174"/>
  <c r="BK142"/>
  <c r="J115"/>
  <c r="BK102"/>
  <c i="6" r="BK87"/>
  <c i="5" r="BK126"/>
  <c r="BK121"/>
  <c r="BK112"/>
  <c r="BK105"/>
  <c r="BK94"/>
  <c i="4" r="BK116"/>
  <c i="3" r="J109"/>
  <c r="J91"/>
  <c i="2" r="BK196"/>
  <c r="BK145"/>
  <c r="BK111"/>
  <c r="J86"/>
  <c i="5" r="BK84"/>
  <c i="3" r="J102"/>
  <c i="2" r="BK198"/>
  <c r="BK174"/>
  <c r="J152"/>
  <c i="5" r="J84"/>
  <c i="3" r="J116"/>
  <c r="BK91"/>
  <c i="2" r="BK194"/>
  <c r="J164"/>
  <c r="J119"/>
  <c r="BK93"/>
  <c i="4" r="BK109"/>
  <c i="2" r="J184"/>
  <c r="J145"/>
  <c r="BK119"/>
  <c r="BK105"/>
  <c r="BK89"/>
  <c i="6" r="BK84"/>
  <c i="5" r="J123"/>
  <c r="J119"/>
  <c r="J109"/>
  <c r="J100"/>
  <c i="4" r="J102"/>
  <c r="BK84"/>
  <c i="2" r="BK200"/>
  <c r="J187"/>
  <c r="BK115"/>
  <c r="J89"/>
  <c i="4" r="J113"/>
  <c r="J91"/>
  <c i="2" r="J194"/>
  <c r="J177"/>
  <c r="J102"/>
  <c i="5" r="J94"/>
  <c i="4" r="BK88"/>
  <c i="3" r="BK109"/>
  <c r="J84"/>
  <c i="2" r="BK180"/>
  <c r="J142"/>
  <c r="BK109"/>
  <c r="J84"/>
  <c i="4" r="BK102"/>
  <c i="3" r="J113"/>
  <c i="2" r="BK158"/>
  <c r="J138"/>
  <c r="J111"/>
  <c r="BK99"/>
  <c i="1" r="AS54"/>
  <c i="2" l="1" r="BK83"/>
  <c r="BK82"/>
  <c r="J82"/>
  <c r="J60"/>
  <c i="3" r="BK83"/>
  <c r="BK82"/>
  <c r="BK81"/>
  <c r="J81"/>
  <c r="J59"/>
  <c i="4" r="P83"/>
  <c r="P82"/>
  <c r="P81"/>
  <c i="1" r="AU57"/>
  <c i="2" r="P83"/>
  <c r="P82"/>
  <c r="P81"/>
  <c i="1" r="AU55"/>
  <c i="3" r="T83"/>
  <c r="T82"/>
  <c r="T81"/>
  <c i="4" r="BK83"/>
  <c r="J83"/>
  <c r="J61"/>
  <c i="2" r="R83"/>
  <c r="R82"/>
  <c r="R81"/>
  <c i="3" r="R83"/>
  <c r="R82"/>
  <c r="R81"/>
  <c i="4" r="T83"/>
  <c r="T82"/>
  <c r="T81"/>
  <c i="2" r="T83"/>
  <c r="T82"/>
  <c r="T81"/>
  <c i="3" r="P83"/>
  <c r="P82"/>
  <c r="P81"/>
  <c i="1" r="AU56"/>
  <c i="4" r="R83"/>
  <c r="R82"/>
  <c r="R81"/>
  <c i="5" r="BK83"/>
  <c r="J83"/>
  <c r="J61"/>
  <c r="P83"/>
  <c r="P82"/>
  <c r="P81"/>
  <c i="1" r="AU58"/>
  <c i="5" r="R83"/>
  <c r="R82"/>
  <c r="R81"/>
  <c r="T83"/>
  <c r="T82"/>
  <c r="T81"/>
  <c i="6" r="BK83"/>
  <c r="J83"/>
  <c r="J61"/>
  <c r="P83"/>
  <c r="P82"/>
  <c r="P81"/>
  <c i="1" r="AU59"/>
  <c i="6" r="R83"/>
  <c r="R82"/>
  <c r="R81"/>
  <c r="T83"/>
  <c r="T82"/>
  <c r="T81"/>
  <c i="2" r="E48"/>
  <c r="J52"/>
  <c r="F55"/>
  <c r="J77"/>
  <c r="BE84"/>
  <c r="BE96"/>
  <c r="BE109"/>
  <c r="BE115"/>
  <c r="BE126"/>
  <c r="BE138"/>
  <c r="BE142"/>
  <c r="BE147"/>
  <c r="BE177"/>
  <c r="BE184"/>
  <c r="BE194"/>
  <c i="3" r="E48"/>
  <c r="J78"/>
  <c r="BE88"/>
  <c r="BE97"/>
  <c r="BE102"/>
  <c r="BE109"/>
  <c i="4" r="E48"/>
  <c r="F77"/>
  <c r="BE88"/>
  <c r="BE109"/>
  <c r="BE116"/>
  <c i="2" r="F54"/>
  <c r="J55"/>
  <c r="BE86"/>
  <c r="BE89"/>
  <c r="BE99"/>
  <c r="BE102"/>
  <c r="BE119"/>
  <c r="BE145"/>
  <c r="BE152"/>
  <c i="3" r="F54"/>
  <c r="F55"/>
  <c r="J77"/>
  <c i="4" r="J54"/>
  <c r="BE91"/>
  <c r="BE97"/>
  <c i="5" r="E48"/>
  <c r="J52"/>
  <c r="F78"/>
  <c r="BE84"/>
  <c r="BE88"/>
  <c i="3" r="J52"/>
  <c r="BE84"/>
  <c r="BE91"/>
  <c r="BE113"/>
  <c i="4" r="J52"/>
  <c r="F55"/>
  <c r="J78"/>
  <c r="BE102"/>
  <c i="5" r="J54"/>
  <c r="J55"/>
  <c r="F77"/>
  <c i="2" r="BE93"/>
  <c r="BE105"/>
  <c r="BE111"/>
  <c r="BE134"/>
  <c r="BE158"/>
  <c r="BE164"/>
  <c r="BE174"/>
  <c r="BE180"/>
  <c r="BE187"/>
  <c r="BE196"/>
  <c r="BE198"/>
  <c r="BE200"/>
  <c i="3" r="BE111"/>
  <c r="BE116"/>
  <c i="4" r="BE84"/>
  <c r="BE111"/>
  <c r="BE113"/>
  <c i="5" r="BE91"/>
  <c r="BE94"/>
  <c r="BE100"/>
  <c r="BE105"/>
  <c r="BE109"/>
  <c r="BE112"/>
  <c r="BE119"/>
  <c r="BE121"/>
  <c r="BE123"/>
  <c r="BE126"/>
  <c i="6" r="E48"/>
  <c r="J52"/>
  <c r="F54"/>
  <c r="J54"/>
  <c r="F55"/>
  <c r="J55"/>
  <c r="BE84"/>
  <c r="BE87"/>
  <c i="2" r="J34"/>
  <c i="1" r="AW55"/>
  <c i="6" r="F35"/>
  <c i="1" r="BB59"/>
  <c i="2" r="F35"/>
  <c i="1" r="BB55"/>
  <c i="4" r="F36"/>
  <c i="1" r="BC57"/>
  <c i="3" r="F35"/>
  <c i="1" r="BB56"/>
  <c i="4" r="F37"/>
  <c i="1" r="BD57"/>
  <c i="5" r="F34"/>
  <c i="1" r="BA58"/>
  <c i="3" r="J34"/>
  <c i="1" r="AW56"/>
  <c i="3" r="F34"/>
  <c i="1" r="BA56"/>
  <c i="6" r="F34"/>
  <c i="1" r="BA59"/>
  <c i="2" r="F37"/>
  <c i="1" r="BD55"/>
  <c i="3" r="F36"/>
  <c i="1" r="BC56"/>
  <c i="5" r="F35"/>
  <c i="1" r="BB58"/>
  <c i="4" r="F34"/>
  <c i="1" r="BA57"/>
  <c i="6" r="F36"/>
  <c i="1" r="BC59"/>
  <c i="4" r="J34"/>
  <c i="1" r="AW57"/>
  <c i="6" r="F37"/>
  <c i="1" r="BD59"/>
  <c i="2" r="F34"/>
  <c i="1" r="BA55"/>
  <c i="6" r="J34"/>
  <c i="1" r="AW59"/>
  <c i="4" r="F35"/>
  <c i="1" r="BB57"/>
  <c i="5" r="F36"/>
  <c i="1" r="BC58"/>
  <c i="5" r="J34"/>
  <c i="1" r="AW58"/>
  <c i="3" r="F37"/>
  <c i="1" r="BD56"/>
  <c i="5" r="F37"/>
  <c i="1" r="BD58"/>
  <c i="2" r="F36"/>
  <c i="1" r="BC55"/>
  <c i="2" l="1" r="J83"/>
  <c r="J61"/>
  <c i="3" r="J82"/>
  <c r="J60"/>
  <c r="J83"/>
  <c r="J61"/>
  <c i="4" r="BK82"/>
  <c r="J82"/>
  <c r="J60"/>
  <c i="2" r="BK81"/>
  <c r="J81"/>
  <c i="5" r="BK82"/>
  <c r="J82"/>
  <c r="J60"/>
  <c i="6" r="BK82"/>
  <c r="J82"/>
  <c r="J60"/>
  <c i="3" r="J30"/>
  <c i="1" r="AG56"/>
  <c i="3" r="J33"/>
  <c i="1" r="AV56"/>
  <c r="AT56"/>
  <c i="3" r="F33"/>
  <c i="1" r="AZ56"/>
  <c r="AU54"/>
  <c r="BA54"/>
  <c r="W30"/>
  <c i="4" r="J33"/>
  <c i="1" r="AV57"/>
  <c r="AT57"/>
  <c i="2" r="F33"/>
  <c i="1" r="AZ55"/>
  <c r="BB54"/>
  <c r="AX54"/>
  <c i="2" r="J30"/>
  <c i="1" r="AG55"/>
  <c i="2" r="J33"/>
  <c i="1" r="AV55"/>
  <c r="AT55"/>
  <c r="BD54"/>
  <c r="W33"/>
  <c i="5" r="F33"/>
  <c i="1" r="AZ58"/>
  <c i="6" r="J33"/>
  <c i="1" r="AV59"/>
  <c r="AT59"/>
  <c i="5" r="J33"/>
  <c i="1" r="AV58"/>
  <c r="AT58"/>
  <c r="BC54"/>
  <c r="W32"/>
  <c i="6" r="F33"/>
  <c i="1" r="AZ59"/>
  <c i="4" r="F33"/>
  <c i="1" r="AZ57"/>
  <c i="2" l="1" r="J39"/>
  <c i="3" r="J39"/>
  <c i="2" r="J59"/>
  <c i="4" r="BK81"/>
  <c r="J81"/>
  <c r="J59"/>
  <c i="5" r="BK81"/>
  <c r="J81"/>
  <c r="J59"/>
  <c i="6" r="BK81"/>
  <c r="J81"/>
  <c r="J59"/>
  <c i="1" r="AN56"/>
  <c r="AN55"/>
  <c r="AW54"/>
  <c r="AK30"/>
  <c r="W31"/>
  <c r="AZ54"/>
  <c r="W29"/>
  <c r="AY54"/>
  <c i="4" l="1" r="J30"/>
  <c i="1" r="AG57"/>
  <c r="AN57"/>
  <c r="AV54"/>
  <c r="AK29"/>
  <c i="5" r="J30"/>
  <c i="1" r="AG58"/>
  <c r="AN58"/>
  <c i="6" r="J30"/>
  <c i="1" r="AG59"/>
  <c r="AN59"/>
  <c i="4" l="1" r="J39"/>
  <c i="5" r="J39"/>
  <c i="6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<sst xmlns="http://schemas.openxmlformats.org/spreadsheetml/2006/main">
  <si>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</si>
  <si>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</si>
  <si>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</si>
  <si>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</si>
  <si>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</si>
  <si>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{57e653ae-3a18-4517-974b-16e961c56199}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</si>
  <si>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</si>
  <si>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</si>
  <si>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</si>
  <si>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</si>
  <si>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</si>
  <si>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</si>
  <si>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</si>
  <si>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</si>
  <si>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7-13-13-18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</si>
  <si>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</si>
  <si>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</si>
  <si>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</si>
  <si>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/>
  </si>
  <si>
    <t>CC-CZ:</t>
  </si>
  <si>
    <t>Místo:</t>
  </si>
  <si>
    <t xml:space="preserve"> </t>
  </si>
  <si>
    <t>Datum:</t>
  </si>
  <si>
    <t>4. 11. 2020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</si>
  <si>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</si>
  <si>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</si>
  <si>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</si>
  <si>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</si>
  <si>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</si>
  <si>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</si>
  <si>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</si>
  <si>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</si>
  <si>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</si>
  <si>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</si>
  <si>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</si>
  <si>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</si>
  <si>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</si>
  <si>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</si>
  <si>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</si>
  <si>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</si>
  <si>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</si>
  <si>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</si>
  <si>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</si>
  <si>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</si>
  <si>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</si>
  <si>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</si>
  <si>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</si>
  <si>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</si>
  <si>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</si>
  <si>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</si>
  <si>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</si>
  <si>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</si>
  <si>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</si>
  <si>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</si>
  <si>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</si>
  <si>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</si>
  <si>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</si>
  <si>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</si>
  <si>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</si>
  <si>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</si>
  <si>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</si>
  <si>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</si>
  <si>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</si>
  <si>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</si>
  <si>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</si>
  <si>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</si>
  <si>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</si>
  <si>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</si>
  <si>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</si>
  <si>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</si>
  <si>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</si>
  <si>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</si>
  <si>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</si>
  <si>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</si>
  <si>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</t>
  </si>
  <si>
    <t>1</t>
  </si>
  <si>
    <t>{8f65d9b8-d0da-43be-9cae-26a01a0ecf80}</t>
  </si>
  <si>
    <t>2</t>
  </si>
  <si>
    <t>SO01.1</t>
  </si>
  <si>
    <t>{09baa9c6-bc79-4bd3-9049-a954b92c9e5e}</t>
  </si>
  <si>
    <t>SO01.2</t>
  </si>
  <si>
    <t>SO01.2 Násled. péče 2.rok</t>
  </si>
  <si>
    <t>{2333825c-92e3-4761-be84-5d9d83b98d52}</t>
  </si>
  <si>
    <t>SO01.3</t>
  </si>
  <si>
    <t>SO01.3 Násled. péče 3.rok</t>
  </si>
  <si>
    <t>{20441133-a1db-4d98-9639-037fe53fa1e6}</t>
  </si>
  <si>
    <t>VON</t>
  </si>
  <si>
    <t>{792d01e5-7e7b-44c0-a385-d9d2726a7f41}</t>
  </si>
  <si>
    <t>KRYCÍ LIST SOUPISU PRACÍ</t>
  </si>
  <si>
    <t>Objekt:</t>
  </si>
  <si>
    <t>SO01 - SO01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</si>
  <si>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</si>
  <si>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</si>
  <si>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</si>
  <si>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</si>
  <si>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</si>
  <si>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</si>
  <si>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</si>
  <si>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</si>
  <si>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</si>
  <si>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</si>
  <si>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</si>
  <si>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</si>
  <si>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</si>
  <si>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</si>
  <si>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</si>
  <si>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</si>
  <si>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</si>
  <si>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</si>
  <si>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</si>
  <si>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</si>
  <si>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</si>
  <si>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</si>
  <si>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</si>
  <si>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</si>
  <si>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181411121</t>
  </si>
  <si>
    <t>Založení trávníku na půdě předem připravené plochy do 1000 m2 výsevem včetně utažení lučního v rovině nebo na svahu do 1:5</t>
  </si>
  <si>
    <t>m2</t>
  </si>
  <si>
    <t>CS ÚRS 2020 02</t>
  </si>
  <si>
    <t>4</t>
  </si>
  <si>
    <t>196342544</t>
  </si>
  <si>
    <t>PSC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</si>
  <si>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</si>
  <si>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M</t>
  </si>
  <si>
    <t>00572474</t>
  </si>
  <si>
    <t>osivo směs travní krajinná-svahová</t>
  </si>
  <si>
    <t>kg</t>
  </si>
  <si>
    <t>8</t>
  </si>
  <si>
    <t>1851822698</t>
  </si>
  <si>
    <t>VV</t>
  </si>
  <si>
    <t>"8 g směsi/ m2 (trávy 90 %, byliny 10 %), viz příloha D.1"</t>
  </si>
  <si>
    <t>8031*8/1000</t>
  </si>
  <si>
    <t>183101114</t>
  </si>
  <si>
    <t>Hloubení jamek pro vysazování rostlin v zemině tř.1 až 4 bez výměny půdy v rovině nebo na svahu do 1:5, objemu přes 0,05 do 0,125 m3</t>
  </si>
  <si>
    <t>kus</t>
  </si>
  <si>
    <t>-1948255924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</si>
  <si>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</si>
  <si>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"pro stromy (vysokokmeny), viz příloha D.1"</t>
  </si>
  <si>
    <t>66</t>
  </si>
  <si>
    <t>5</t>
  </si>
  <si>
    <t>02640445R</t>
  </si>
  <si>
    <t>stromky s obvodem kmínku 8 - 10 cm</t>
  </si>
  <si>
    <t>58213028</t>
  </si>
  <si>
    <t>"vysokokmeny se zemním balem, viz příloha D.1"</t>
  </si>
  <si>
    <t>61231000R</t>
  </si>
  <si>
    <t>Signální kolík ke dřevinám D do 0,1 m délky do 2 m</t>
  </si>
  <si>
    <t>846685313</t>
  </si>
  <si>
    <t>"signální kolík ke stromkům a keřům - kolík ke každé 10. sazenici, vč. materiálu, viz příloha D.1"</t>
  </si>
  <si>
    <t>(1290+999)/10</t>
  </si>
  <si>
    <t>6</t>
  </si>
  <si>
    <t>02650442R</t>
  </si>
  <si>
    <t>poloodrostky výšky 51-70 cm</t>
  </si>
  <si>
    <t>-1981533430</t>
  </si>
  <si>
    <t>"poloodrostky prostokořenné, viz příloha D.1"</t>
  </si>
  <si>
    <t>1290</t>
  </si>
  <si>
    <t>7</t>
  </si>
  <si>
    <t>02652024R</t>
  </si>
  <si>
    <t>keře výšky 60 - 80 cm</t>
  </si>
  <si>
    <t>-2124064765</t>
  </si>
  <si>
    <t>"keře krytokořenné, viz příloha D.1"</t>
  </si>
  <si>
    <t>999</t>
  </si>
  <si>
    <t>9</t>
  </si>
  <si>
    <t>183111114</t>
  </si>
  <si>
    <t>Hloubení jamek pro vysazování rostlin v zemině tř.1 až 4 bez výměny půdy v rovině nebo na svahu do 1:5, objemu přes 0,01 do 0,02 m3</t>
  </si>
  <si>
    <t>642032065</t>
  </si>
  <si>
    <t>"výsadba poloodrostků a keřů, viz příloha D.1"</t>
  </si>
  <si>
    <t>1290+999</t>
  </si>
  <si>
    <t>60591257</t>
  </si>
  <si>
    <t>kůl vyvazovací dřevěný impregnovaný D 8cm dl 3m</t>
  </si>
  <si>
    <t>-2122957902</t>
  </si>
  <si>
    <t>66*3</t>
  </si>
  <si>
    <t>10</t>
  </si>
  <si>
    <t>183403112</t>
  </si>
  <si>
    <t>Obdělání půdy oráním hl. přes 100 do 200 mm v rovině nebo na svahu do 1:5</t>
  </si>
  <si>
    <t>759427042</t>
  </si>
  <si>
    <t xml:space="preserve">Poznámka k souboru cen:_x000d_
1. Každé opakované obdělání půdy se oceňuje samostatně._x000d_
2. Ceny -3114 a -3115 lze použít i pro obdělání půdy aktivními branami._x000d_
</t>
  </si>
  <si>
    <t>viz příloha D.1"</t>
  </si>
  <si>
    <t>8031</t>
  </si>
  <si>
    <t>11</t>
  </si>
  <si>
    <t>183403151</t>
  </si>
  <si>
    <t>Obdělání půdy smykováním v rovině nebo na svahu do 1:5</t>
  </si>
  <si>
    <t>655480680</t>
  </si>
  <si>
    <t>20</t>
  </si>
  <si>
    <t>25191155R4</t>
  </si>
  <si>
    <t>hydrogel</t>
  </si>
  <si>
    <t>-611935563</t>
  </si>
  <si>
    <t>"dodání hydrogelu k jednotlivým sazenicím, viz příloha D.1"</t>
  </si>
  <si>
    <t>"vysokokmeny 180 g/1 ks"</t>
  </si>
  <si>
    <t>66*0,180</t>
  </si>
  <si>
    <t>"poloodrostky 20 g/1 ks"</t>
  </si>
  <si>
    <t>1290*0,020</t>
  </si>
  <si>
    <t>Součet</t>
  </si>
  <si>
    <t>12</t>
  </si>
  <si>
    <t>184102111</t>
  </si>
  <si>
    <t>Výsadba dřeviny s balem do předem vyhloubené jamky se zalitím v rovině nebo na svahu do 1:5, při průměru balu přes 100 do 200 mm</t>
  </si>
  <si>
    <t>1452432427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</si>
  <si>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</si>
  <si>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"viz příloha D.1"</t>
  </si>
  <si>
    <t>"výsadba poloodrostků"</t>
  </si>
  <si>
    <t>"výsadba keřů"</t>
  </si>
  <si>
    <t>13</t>
  </si>
  <si>
    <t>184102113</t>
  </si>
  <si>
    <t>Výsadba dřeviny s balem do předem vyhloubené jamky se zalitím v rovině nebo na svahu do 1:5, při průměru balu přes 300 do 400 mm</t>
  </si>
  <si>
    <t>943662193</t>
  </si>
  <si>
    <t>"(vysokokmeny), viz příloha D.1"</t>
  </si>
  <si>
    <t>14</t>
  </si>
  <si>
    <t>184215133</t>
  </si>
  <si>
    <t>Ukotvení dřeviny kůly třemi kůly, délky přes 2 do 3 m</t>
  </si>
  <si>
    <t>1974635371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</si>
  <si>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</si>
  <si>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"kůly k vysokokmenům délky 2,5 m (1 stromek- 3 kůly), včetně příčníků 0,3 m (3 kůly), viz příloha D.1"</t>
  </si>
  <si>
    <t>31</t>
  </si>
  <si>
    <t>184808121R</t>
  </si>
  <si>
    <t>Vyvětvení a tvarový ořez dřevin s úpravou koruny s odnesením odpadu na vzdálenost do 200 m a jeho spálením, při výšce stromu přes 5 m</t>
  </si>
  <si>
    <t>1444695307</t>
  </si>
  <si>
    <t>ořez stáv. třešně, viz TZ D.1</t>
  </si>
  <si>
    <t>16</t>
  </si>
  <si>
    <t>184813121</t>
  </si>
  <si>
    <t>Ochrana dřevin před okusem zvěří mechanicky v rovině nebo ve svahu do 1:5, pletivem, výšky do 2 m</t>
  </si>
  <si>
    <t>2031702424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</si>
  <si>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</si>
  <si>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17</t>
  </si>
  <si>
    <t>25191155R</t>
  </si>
  <si>
    <t>repelent proti okusu zvěří</t>
  </si>
  <si>
    <t>-400397646</t>
  </si>
  <si>
    <t>"spotřeba 9 kg/ 1000 ks sazenic, viz příloha D.1"</t>
  </si>
  <si>
    <t>"poloodrostky"</t>
  </si>
  <si>
    <t>"keře"</t>
  </si>
  <si>
    <t>(1290+999)/1000*9</t>
  </si>
  <si>
    <t>18</t>
  </si>
  <si>
    <t>184813134</t>
  </si>
  <si>
    <t>Ochrana dřevin před okusem zvěří chemicky nátěrem, v rovině nebo ve svahu do 1:5 listnatých, výšky přes 70 cm</t>
  </si>
  <si>
    <t>100 kus</t>
  </si>
  <si>
    <t>955712383</t>
  </si>
  <si>
    <t>(1290+999)/100</t>
  </si>
  <si>
    <t>19</t>
  </si>
  <si>
    <t>184816111</t>
  </si>
  <si>
    <t>Hnojení sazenic průmyslovými hnojivy v množství do 0,25 kg k jedné sazenici</t>
  </si>
  <si>
    <t>-1295965622</t>
  </si>
  <si>
    <t xml:space="preserve">Poznámka k souboru cen:_x000d_
1. V cenách jsou započteny i náklady spojené s dopravou hnojiva ze vzdálenosti do 200 m, pro jakoukoliv velikost jamky_x000d_
2. V cenách nejsou započteny náklady na dodání hnojiva; hnojiva se oceňují ve specifikaci. Ztratné lze stanovit ve výši 5 %._x000d_
</t>
  </si>
  <si>
    <t>"hydrogel, stromy, viz příloha D.1"</t>
  </si>
  <si>
    <t>184851111</t>
  </si>
  <si>
    <t>Hnojení roztokem hnojiva v rovině nebo na svahu do 1:5</t>
  </si>
  <si>
    <t>m3</t>
  </si>
  <si>
    <t>-2080900949</t>
  </si>
  <si>
    <t xml:space="preserve">Poznámka k souboru cen:_x000d_
1. V cenách jsou započteny i náklady na dovoz vody do vzdálenosti 10 km. Dovoz vody nad 10 km se oceňuje cenou části A02 185 85-1119 Dovoz vody pro zálivku._x000d_
2. Ceny jsou určeny pro hnojení:_x000d_
a) plošné na list v množství do 10 m3/ha._x000d_
b) do sond při množství do 50 l/1 sonda_x000d_
c) zeleně na konstrukci do množství 5 l/m3._x000d_
3. Ceny lze použít i pro přípravu rašelino-minerální kaše při výsadbě dřevin s balem bez výměny půdy při množství do 75 l roztoku hnojiva nebo vody na 1 jámu._x000d_
</t>
  </si>
  <si>
    <t>"máčení ectovit 30 g/1 ks stromu"</t>
  </si>
  <si>
    <t>1201*0,030/1000</t>
  </si>
  <si>
    <t>"máčení symbivit 80 g/1 ks stromu"</t>
  </si>
  <si>
    <t>155*0,080/1000</t>
  </si>
  <si>
    <t>"voda na doředění"</t>
  </si>
  <si>
    <t>480/1000</t>
  </si>
  <si>
    <t>22</t>
  </si>
  <si>
    <t>25191155R2</t>
  </si>
  <si>
    <t>mykorhizní roztok ECTOVIT</t>
  </si>
  <si>
    <t>1819325031</t>
  </si>
  <si>
    <t>1201*0,030</t>
  </si>
  <si>
    <t>"máčení ectovit 30 g/1 ks stromků, viz příloha D.1"</t>
  </si>
  <si>
    <t>23</t>
  </si>
  <si>
    <t>25191155R3</t>
  </si>
  <si>
    <t>mykorhizní roztok SYMBIVIT</t>
  </si>
  <si>
    <t>911067701</t>
  </si>
  <si>
    <t>155*0,080</t>
  </si>
  <si>
    <t>24</t>
  </si>
  <si>
    <t>184911431R</t>
  </si>
  <si>
    <t>Mulčování rostlin slámou tl. do 0,15 m v rovině a svahu do 1:5</t>
  </si>
  <si>
    <t>-2113106520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</si>
  <si>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</si>
  <si>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"mulč v tl. 8 - 12 cm, stromy a keře, 0,5 m2/ks, viz příloha D.1"</t>
  </si>
  <si>
    <t>2355*0,5</t>
  </si>
  <si>
    <t>25</t>
  </si>
  <si>
    <t>10391100R</t>
  </si>
  <si>
    <t>sláma VL</t>
  </si>
  <si>
    <t>-59754490</t>
  </si>
  <si>
    <t>"pro stromy a keře, 0,5 m2/ks, viz příloha D.1"</t>
  </si>
  <si>
    <t>2355*0,5*0,15</t>
  </si>
  <si>
    <t>26</t>
  </si>
  <si>
    <t>185804311</t>
  </si>
  <si>
    <t>Zalití rostlin vodou plochy záhonů jednotlivě do 20 m2</t>
  </si>
  <si>
    <t>1375538036</t>
  </si>
  <si>
    <t>"zalití po výsadbě 100 l k 1 stromku (16 ks stromků)"</t>
  </si>
  <si>
    <t>66*0,100</t>
  </si>
  <si>
    <t>"zalití po výsadbě 20 l k 1 poloodrostku nebo keři (2280 ks stromků+74 ks keřů)"</t>
  </si>
  <si>
    <t>(1290+999)*0,020</t>
  </si>
  <si>
    <t>27</t>
  </si>
  <si>
    <t>185851121</t>
  </si>
  <si>
    <t>Dovoz vody pro zálivku rostlin na vzdálenost do 1000 m</t>
  </si>
  <si>
    <t>-1208297370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</si>
  <si>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</si>
  <si>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28</t>
  </si>
  <si>
    <t>185851129</t>
  </si>
  <si>
    <t>Dovoz vody pro zálivku rostlin Příplatek k ceně za každých dalších i započatých 1000 m</t>
  </si>
  <si>
    <t>333851497</t>
  </si>
  <si>
    <t>30</t>
  </si>
  <si>
    <t>348951240R</t>
  </si>
  <si>
    <t>Oplocení lesních kultur dřevěnými kůly průměru do 120 mm, bez impregnace, v osové vzdálenosti 3 m, v oplocení výšky 1,6 m, s 5 až 7 řadami ocelového drátu taženého, průměru 3 mm</t>
  </si>
  <si>
    <t>m</t>
  </si>
  <si>
    <t>862225938</t>
  </si>
  <si>
    <t xml:space="preserve">Poznámka k souboru cen:_x000d_
1. V cenách -2161 až -2262 jsou započteny i náklady na zemní práce pro osazení sloupků vrat._x000d_
2. Výškou plotu se rozumí svislá vzdálenost mezi terénem a nejvyšším bodem madla, popř. nejvýše položeným taženým drátem._x000d_
3. Výškou vrat se rozumí svislá vzdálenost mezi terénem a horním koncem plotové tyčky._x000d_
4. Šířkou vrat se rozumí vodorovná vzdálenost mezi sloupky, na kterých jsou vrata zavěšena._x000d_
</t>
  </si>
  <si>
    <t>29</t>
  </si>
  <si>
    <t>998231311</t>
  </si>
  <si>
    <t>Přesun hmot pro sadovnické a krajinářské úpravy - strojně dopravní vzdálenost do 5000 m</t>
  </si>
  <si>
    <t>t</t>
  </si>
  <si>
    <t>74895183</t>
  </si>
  <si>
    <t>SO01.1 - SO01.1</t>
  </si>
  <si>
    <t>111151231</t>
  </si>
  <si>
    <t>Pokosení trávníku při souvislé ploše přes 1000 do 10000 m2 lučního v rovině nebo svahu do 1:5</t>
  </si>
  <si>
    <t>1613995368</t>
  </si>
  <si>
    <t xml:space="preserve">Poznámka k souboru cen:_x000d_
1. V cenách jsou započteny i náklady na shrabání a naložení shrabu na dopravní prostředek, odvozem do 20 km a se složením._x000d_
2. V cenách nejsou započteny náklady na uložení shrabu na skládku._x000d_
3. Z celkové pokosené plochy se neodečítají plochy bez trávního porostu, pokud je jejich plocha menší než 3 m2 jednotlivě._x000d_
4. V cenách o sklonu svahu přes 1:1 jsou uvažovány podmínky pro svahy běžně schůdné; bez použití lezeckých technik. V případě použití lezeckých technik se tyto náklady oceňují individuálně._x000d_
</t>
  </si>
  <si>
    <t>"sečení travnatých ploch 3 x za sezónu, bez odvozu, viz příloha D.1"</t>
  </si>
  <si>
    <t>3*8762</t>
  </si>
  <si>
    <t>184102111R</t>
  </si>
  <si>
    <t>Doplnění úhynu sazenic všech kategorií a druhů</t>
  </si>
  <si>
    <t>ks</t>
  </si>
  <si>
    <t>-1859942704</t>
  </si>
  <si>
    <t>"odhad úhynu (10 %), viz příloha D.1"</t>
  </si>
  <si>
    <t>2355/10</t>
  </si>
  <si>
    <t>3</t>
  </si>
  <si>
    <t>1879222156</t>
  </si>
  <si>
    <t>"2x ročně, viz příloha D.1"</t>
  </si>
  <si>
    <t>22,89*2</t>
  </si>
  <si>
    <t>747290687</t>
  </si>
  <si>
    <t>(1290+999)/1000*9*2</t>
  </si>
  <si>
    <t>1882353854</t>
  </si>
  <si>
    <t>66*0,100*3</t>
  </si>
  <si>
    <t>(1290+999)*0,020*3</t>
  </si>
  <si>
    <t>-44477817</t>
  </si>
  <si>
    <t>-2118378396</t>
  </si>
  <si>
    <t>Kontrola a oprava oplocení, kontrola zdravotního stavu a oprava úvazků</t>
  </si>
  <si>
    <t>soubor</t>
  </si>
  <si>
    <t>895932111</t>
  </si>
  <si>
    <t>"2 x za rok, viz příloha D.1"</t>
  </si>
  <si>
    <t>1437292153</t>
  </si>
  <si>
    <t>SO01.2 - SO01.2 Násled. péče 2.rok</t>
  </si>
  <si>
    <t>-357428517</t>
  </si>
  <si>
    <t>2*8762</t>
  </si>
  <si>
    <t>906205807</t>
  </si>
  <si>
    <t>1633720843</t>
  </si>
  <si>
    <t>734531929</t>
  </si>
  <si>
    <t>-1712151897</t>
  </si>
  <si>
    <t>-966168650</t>
  </si>
  <si>
    <t>-1184470564</t>
  </si>
  <si>
    <t>-707962233</t>
  </si>
  <si>
    <t>547535735</t>
  </si>
  <si>
    <t>SO01.3 - SO01.3 Násled. péče 3.rok</t>
  </si>
  <si>
    <t>-699704631</t>
  </si>
  <si>
    <t>"sečení travnatých ploch 2 x za sezónu, bez odvozu, viz příloha D.1"</t>
  </si>
  <si>
    <t>1959842739</t>
  </si>
  <si>
    <t>184808121</t>
  </si>
  <si>
    <t>Vyvětvení a tvarový ořez dřevin s úpravou koruny s odnesením odpadu na vzdálenost do 200 m a jeho spálením, při výšce stromu přes 3 do 5 m</t>
  </si>
  <si>
    <t>2082892427</t>
  </si>
  <si>
    <t>"výchovný řez a vyvětvení soliterních stromů, viz příloha D.1"</t>
  </si>
  <si>
    <t>1565724976</t>
  </si>
  <si>
    <t>1246192408</t>
  </si>
  <si>
    <t>1473366638</t>
  </si>
  <si>
    <t>-886070017</t>
  </si>
  <si>
    <t>-1217737948</t>
  </si>
  <si>
    <t>-1667885223</t>
  </si>
  <si>
    <t>-475449165</t>
  </si>
  <si>
    <t>-218351178</t>
  </si>
  <si>
    <t>-1125214894</t>
  </si>
  <si>
    <t>VON - VON</t>
  </si>
  <si>
    <t xml:space="preserve">    3 - Svislé a kompletní konstrukce</t>
  </si>
  <si>
    <t>Svislé a kompletní konstrukce</t>
  </si>
  <si>
    <t>R01</t>
  </si>
  <si>
    <t xml:space="preserve">Zařízení staveniště, odstranění zařízení staveniště a úklid_x000d_
</t>
  </si>
  <si>
    <t>-1147379112</t>
  </si>
  <si>
    <t>"vč. zajištění přístupu, příp. zřízenísjezdů, koordinace se správci sítí, vedení evidence odpadů, úklid odpadků po stavbě"</t>
  </si>
  <si>
    <t>R02</t>
  </si>
  <si>
    <t>Zajištění veškerých geodetických prací souvisejících s realizací díla</t>
  </si>
  <si>
    <t>-2027954349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</si>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</sst>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14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18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18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47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7-13-13-18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7-13-13-18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20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4. 11. 2020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29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48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27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49</v>
      </c>
      <c r="D52" s="88"/>
      <c r="E52" s="88"/>
      <c r="F52" s="88"/>
      <c r="G52" s="88"/>
      <c r="H52" s="89"/>
      <c r="I52" s="90" t="s">
        <v>50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51</v>
      </c>
      <c r="AH52" s="88"/>
      <c r="AI52" s="88"/>
      <c r="AJ52" s="88"/>
      <c r="AK52" s="88"/>
      <c r="AL52" s="88"/>
      <c r="AM52" s="88"/>
      <c r="AN52" s="90" t="s">
        <v>52</v>
      </c>
      <c r="AO52" s="88"/>
      <c r="AP52" s="88"/>
      <c r="AQ52" s="92" t="s">
        <v>53</v>
      </c>
      <c r="AR52" s="45"/>
      <c r="AS52" s="93" t="s">
        <v>54</v>
      </c>
      <c r="AT52" s="94" t="s">
        <v>55</v>
      </c>
      <c r="AU52" s="94" t="s">
        <v>56</v>
      </c>
      <c r="AV52" s="94" t="s">
        <v>57</v>
      </c>
      <c r="AW52" s="94" t="s">
        <v>58</v>
      </c>
      <c r="AX52" s="94" t="s">
        <v>59</v>
      </c>
      <c r="AY52" s="94" t="s">
        <v>60</v>
      </c>
      <c r="AZ52" s="94" t="s">
        <v>61</v>
      </c>
      <c r="BA52" s="94" t="s">
        <v>62</v>
      </c>
      <c r="BB52" s="94" t="s">
        <v>63</v>
      </c>
      <c r="BC52" s="94" t="s">
        <v>64</v>
      </c>
      <c r="BD52" s="95" t="s">
        <v>65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66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18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67</v>
      </c>
      <c r="BT54" s="110" t="s">
        <v>68</v>
      </c>
      <c r="BU54" s="111" t="s">
        <v>69</v>
      </c>
      <c r="BV54" s="110" t="s">
        <v>70</v>
      </c>
      <c r="BW54" s="110" t="s">
        <v>5</v>
      </c>
      <c r="BX54" s="110" t="s">
        <v>71</v>
      </c>
      <c r="CL54" s="110" t="s">
        <v>18</v>
      </c>
    </row>
    <row r="55" s="7" customFormat="1" ht="16.5" customHeight="1">
      <c r="A55" s="112" t="s">
        <v>72</v>
      </c>
      <c r="B55" s="113"/>
      <c r="C55" s="114"/>
      <c r="D55" s="115" t="s">
        <v>73</v>
      </c>
      <c r="E55" s="115"/>
      <c r="F55" s="115"/>
      <c r="G55" s="115"/>
      <c r="H55" s="115"/>
      <c r="I55" s="116"/>
      <c r="J55" s="115" t="s">
        <v>73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'SO01 - SO01'!J30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74</v>
      </c>
      <c r="AR55" s="119"/>
      <c r="AS55" s="120">
        <v>0</v>
      </c>
      <c r="AT55" s="121">
        <f>ROUND(SUM(AV55:AW55),2)</f>
        <v>0</v>
      </c>
      <c r="AU55" s="122">
        <f>'SO01 - SO01'!P81</f>
        <v>0</v>
      </c>
      <c r="AV55" s="121">
        <f>'SO01 - SO01'!J33</f>
        <v>0</v>
      </c>
      <c r="AW55" s="121">
        <f>'SO01 - SO01'!J34</f>
        <v>0</v>
      </c>
      <c r="AX55" s="121">
        <f>'SO01 - SO01'!J35</f>
        <v>0</v>
      </c>
      <c r="AY55" s="121">
        <f>'SO01 - SO01'!J36</f>
        <v>0</v>
      </c>
      <c r="AZ55" s="121">
        <f>'SO01 - SO01'!F33</f>
        <v>0</v>
      </c>
      <c r="BA55" s="121">
        <f>'SO01 - SO01'!F34</f>
        <v>0</v>
      </c>
      <c r="BB55" s="121">
        <f>'SO01 - SO01'!F35</f>
        <v>0</v>
      </c>
      <c r="BC55" s="121">
        <f>'SO01 - SO01'!F36</f>
        <v>0</v>
      </c>
      <c r="BD55" s="123">
        <f>'SO01 - SO01'!F37</f>
        <v>0</v>
      </c>
      <c r="BE55" s="7"/>
      <c r="BT55" s="124" t="s">
        <v>75</v>
      </c>
      <c r="BV55" s="124" t="s">
        <v>70</v>
      </c>
      <c r="BW55" s="124" t="s">
        <v>76</v>
      </c>
      <c r="BX55" s="124" t="s">
        <v>5</v>
      </c>
      <c r="CL55" s="124" t="s">
        <v>18</v>
      </c>
      <c r="CM55" s="124" t="s">
        <v>77</v>
      </c>
    </row>
    <row r="56" s="7" customFormat="1" ht="16.5" customHeight="1">
      <c r="A56" s="112" t="s">
        <v>72</v>
      </c>
      <c r="B56" s="113"/>
      <c r="C56" s="114"/>
      <c r="D56" s="115" t="s">
        <v>78</v>
      </c>
      <c r="E56" s="115"/>
      <c r="F56" s="115"/>
      <c r="G56" s="115"/>
      <c r="H56" s="115"/>
      <c r="I56" s="116"/>
      <c r="J56" s="115" t="s">
        <v>78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'SO01.1 - SO01.1'!J30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74</v>
      </c>
      <c r="AR56" s="119"/>
      <c r="AS56" s="120">
        <v>0</v>
      </c>
      <c r="AT56" s="121">
        <f>ROUND(SUM(AV56:AW56),2)</f>
        <v>0</v>
      </c>
      <c r="AU56" s="122">
        <f>'SO01.1 - SO01.1'!P81</f>
        <v>0</v>
      </c>
      <c r="AV56" s="121">
        <f>'SO01.1 - SO01.1'!J33</f>
        <v>0</v>
      </c>
      <c r="AW56" s="121">
        <f>'SO01.1 - SO01.1'!J34</f>
        <v>0</v>
      </c>
      <c r="AX56" s="121">
        <f>'SO01.1 - SO01.1'!J35</f>
        <v>0</v>
      </c>
      <c r="AY56" s="121">
        <f>'SO01.1 - SO01.1'!J36</f>
        <v>0</v>
      </c>
      <c r="AZ56" s="121">
        <f>'SO01.1 - SO01.1'!F33</f>
        <v>0</v>
      </c>
      <c r="BA56" s="121">
        <f>'SO01.1 - SO01.1'!F34</f>
        <v>0</v>
      </c>
      <c r="BB56" s="121">
        <f>'SO01.1 - SO01.1'!F35</f>
        <v>0</v>
      </c>
      <c r="BC56" s="121">
        <f>'SO01.1 - SO01.1'!F36</f>
        <v>0</v>
      </c>
      <c r="BD56" s="123">
        <f>'SO01.1 - SO01.1'!F37</f>
        <v>0</v>
      </c>
      <c r="BE56" s="7"/>
      <c r="BT56" s="124" t="s">
        <v>75</v>
      </c>
      <c r="BV56" s="124" t="s">
        <v>70</v>
      </c>
      <c r="BW56" s="124" t="s">
        <v>79</v>
      </c>
      <c r="BX56" s="124" t="s">
        <v>5</v>
      </c>
      <c r="CL56" s="124" t="s">
        <v>18</v>
      </c>
      <c r="CM56" s="124" t="s">
        <v>77</v>
      </c>
    </row>
    <row r="57" s="7" customFormat="1" ht="16.5" customHeight="1">
      <c r="A57" s="112" t="s">
        <v>72</v>
      </c>
      <c r="B57" s="113"/>
      <c r="C57" s="114"/>
      <c r="D57" s="115" t="s">
        <v>80</v>
      </c>
      <c r="E57" s="115"/>
      <c r="F57" s="115"/>
      <c r="G57" s="115"/>
      <c r="H57" s="115"/>
      <c r="I57" s="116"/>
      <c r="J57" s="115" t="s">
        <v>81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'SO01.2 - SO01.2 Násled. p...'!J30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74</v>
      </c>
      <c r="AR57" s="119"/>
      <c r="AS57" s="120">
        <v>0</v>
      </c>
      <c r="AT57" s="121">
        <f>ROUND(SUM(AV57:AW57),2)</f>
        <v>0</v>
      </c>
      <c r="AU57" s="122">
        <f>'SO01.2 - SO01.2 Násled. p...'!P81</f>
        <v>0</v>
      </c>
      <c r="AV57" s="121">
        <f>'SO01.2 - SO01.2 Násled. p...'!J33</f>
        <v>0</v>
      </c>
      <c r="AW57" s="121">
        <f>'SO01.2 - SO01.2 Násled. p...'!J34</f>
        <v>0</v>
      </c>
      <c r="AX57" s="121">
        <f>'SO01.2 - SO01.2 Násled. p...'!J35</f>
        <v>0</v>
      </c>
      <c r="AY57" s="121">
        <f>'SO01.2 - SO01.2 Násled. p...'!J36</f>
        <v>0</v>
      </c>
      <c r="AZ57" s="121">
        <f>'SO01.2 - SO01.2 Násled. p...'!F33</f>
        <v>0</v>
      </c>
      <c r="BA57" s="121">
        <f>'SO01.2 - SO01.2 Násled. p...'!F34</f>
        <v>0</v>
      </c>
      <c r="BB57" s="121">
        <f>'SO01.2 - SO01.2 Násled. p...'!F35</f>
        <v>0</v>
      </c>
      <c r="BC57" s="121">
        <f>'SO01.2 - SO01.2 Násled. p...'!F36</f>
        <v>0</v>
      </c>
      <c r="BD57" s="123">
        <f>'SO01.2 - SO01.2 Násled. p...'!F37</f>
        <v>0</v>
      </c>
      <c r="BE57" s="7"/>
      <c r="BT57" s="124" t="s">
        <v>75</v>
      </c>
      <c r="BV57" s="124" t="s">
        <v>70</v>
      </c>
      <c r="BW57" s="124" t="s">
        <v>82</v>
      </c>
      <c r="BX57" s="124" t="s">
        <v>5</v>
      </c>
      <c r="CL57" s="124" t="s">
        <v>18</v>
      </c>
      <c r="CM57" s="124" t="s">
        <v>77</v>
      </c>
    </row>
    <row r="58" s="7" customFormat="1" ht="16.5" customHeight="1">
      <c r="A58" s="112" t="s">
        <v>72</v>
      </c>
      <c r="B58" s="113"/>
      <c r="C58" s="114"/>
      <c r="D58" s="115" t="s">
        <v>83</v>
      </c>
      <c r="E58" s="115"/>
      <c r="F58" s="115"/>
      <c r="G58" s="115"/>
      <c r="H58" s="115"/>
      <c r="I58" s="116"/>
      <c r="J58" s="115" t="s">
        <v>84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'SO01.3 - SO01.3 Násled. p...'!J30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74</v>
      </c>
      <c r="AR58" s="119"/>
      <c r="AS58" s="120">
        <v>0</v>
      </c>
      <c r="AT58" s="121">
        <f>ROUND(SUM(AV58:AW58),2)</f>
        <v>0</v>
      </c>
      <c r="AU58" s="122">
        <f>'SO01.3 - SO01.3 Násled. p...'!P81</f>
        <v>0</v>
      </c>
      <c r="AV58" s="121">
        <f>'SO01.3 - SO01.3 Násled. p...'!J33</f>
        <v>0</v>
      </c>
      <c r="AW58" s="121">
        <f>'SO01.3 - SO01.3 Násled. p...'!J34</f>
        <v>0</v>
      </c>
      <c r="AX58" s="121">
        <f>'SO01.3 - SO01.3 Násled. p...'!J35</f>
        <v>0</v>
      </c>
      <c r="AY58" s="121">
        <f>'SO01.3 - SO01.3 Násled. p...'!J36</f>
        <v>0</v>
      </c>
      <c r="AZ58" s="121">
        <f>'SO01.3 - SO01.3 Násled. p...'!F33</f>
        <v>0</v>
      </c>
      <c r="BA58" s="121">
        <f>'SO01.3 - SO01.3 Násled. p...'!F34</f>
        <v>0</v>
      </c>
      <c r="BB58" s="121">
        <f>'SO01.3 - SO01.3 Násled. p...'!F35</f>
        <v>0</v>
      </c>
      <c r="BC58" s="121">
        <f>'SO01.3 - SO01.3 Násled. p...'!F36</f>
        <v>0</v>
      </c>
      <c r="BD58" s="123">
        <f>'SO01.3 - SO01.3 Násled. p...'!F37</f>
        <v>0</v>
      </c>
      <c r="BE58" s="7"/>
      <c r="BT58" s="124" t="s">
        <v>75</v>
      </c>
      <c r="BV58" s="124" t="s">
        <v>70</v>
      </c>
      <c r="BW58" s="124" t="s">
        <v>85</v>
      </c>
      <c r="BX58" s="124" t="s">
        <v>5</v>
      </c>
      <c r="CL58" s="124" t="s">
        <v>18</v>
      </c>
      <c r="CM58" s="124" t="s">
        <v>77</v>
      </c>
    </row>
    <row r="59" s="7" customFormat="1" ht="16.5" customHeight="1">
      <c r="A59" s="112" t="s">
        <v>72</v>
      </c>
      <c r="B59" s="113"/>
      <c r="C59" s="114"/>
      <c r="D59" s="115" t="s">
        <v>86</v>
      </c>
      <c r="E59" s="115"/>
      <c r="F59" s="115"/>
      <c r="G59" s="115"/>
      <c r="H59" s="115"/>
      <c r="I59" s="116"/>
      <c r="J59" s="115" t="s">
        <v>86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'VON - VON'!J30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74</v>
      </c>
      <c r="AR59" s="119"/>
      <c r="AS59" s="125">
        <v>0</v>
      </c>
      <c r="AT59" s="126">
        <f>ROUND(SUM(AV59:AW59),2)</f>
        <v>0</v>
      </c>
      <c r="AU59" s="127">
        <f>'VON - VON'!P81</f>
        <v>0</v>
      </c>
      <c r="AV59" s="126">
        <f>'VON - VON'!J33</f>
        <v>0</v>
      </c>
      <c r="AW59" s="126">
        <f>'VON - VON'!J34</f>
        <v>0</v>
      </c>
      <c r="AX59" s="126">
        <f>'VON - VON'!J35</f>
        <v>0</v>
      </c>
      <c r="AY59" s="126">
        <f>'VON - VON'!J36</f>
        <v>0</v>
      </c>
      <c r="AZ59" s="126">
        <f>'VON - VON'!F33</f>
        <v>0</v>
      </c>
      <c r="BA59" s="126">
        <f>'VON - VON'!F34</f>
        <v>0</v>
      </c>
      <c r="BB59" s="126">
        <f>'VON - VON'!F35</f>
        <v>0</v>
      </c>
      <c r="BC59" s="126">
        <f>'VON - VON'!F36</f>
        <v>0</v>
      </c>
      <c r="BD59" s="128">
        <f>'VON - VON'!F37</f>
        <v>0</v>
      </c>
      <c r="BE59" s="7"/>
      <c r="BT59" s="124" t="s">
        <v>75</v>
      </c>
      <c r="BV59" s="124" t="s">
        <v>70</v>
      </c>
      <c r="BW59" s="124" t="s">
        <v>87</v>
      </c>
      <c r="BX59" s="124" t="s">
        <v>5</v>
      </c>
      <c r="CL59" s="124" t="s">
        <v>18</v>
      </c>
      <c r="CM59" s="124" t="s">
        <v>77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4zf66Wd7/QwIj1EWZ0junkCK1iVDA0QhJB4gEvO7lvZ96lx9ExSMGt4iI4i7JHHJJ/Y3uTBQzhNCwfF2aibOFw==" hashValue="Tj+/Ap2hysELas9Evaxye1xNOdOLUGsnOPirvC00bsypL/t9a5poV6nbSwsIsDe/BTalVvqm7rzzzNiOE/wpng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01 - SO01'!C2" display="/"/>
    <hyperlink ref="A56" location="'SO01.1 - SO01.1'!C2" display="/"/>
    <hyperlink ref="A57" location="'SO01.2 - SO01.2 Násled. p...'!C2" display="/"/>
    <hyperlink ref="A58" location="'SO01.3 - SO01.3 Násled. p...'!C2" display="/"/>
    <hyperlink ref="A59" location="'VON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7-13-13-18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4. 11. 2020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ROUND((SUM(BE81:BE200)),  2)</f>
        <v>0</v>
      </c>
      <c r="G33" s="39"/>
      <c r="H33" s="39"/>
      <c r="I33" s="149">
        <v>0.20999999999999999</v>
      </c>
      <c r="J33" s="148">
        <f>ROUND(((SUM(BE81:BE200))*I33),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ROUND((SUM(BF81:BF200)),  2)</f>
        <v>0</v>
      </c>
      <c r="G34" s="39"/>
      <c r="H34" s="39"/>
      <c r="I34" s="149">
        <v>0.14999999999999999</v>
      </c>
      <c r="J34" s="148">
        <f>ROUND(((SUM(BF81:BF200))*I34),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ROUND((SUM(BG81:BG200)),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ROUND((SUM(BH81:BH200)),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ROUND((SUM(BI81:BI200)),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7-13-13-18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SO01 - SO01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4. 11. 2020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7-13-13-18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SO01 - SO01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4. 11. 2020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98</v>
      </c>
      <c r="D80" s="181" t="s">
        <v>53</v>
      </c>
      <c r="E80" s="181" t="s">
        <v>49</v>
      </c>
      <c r="F80" s="181" t="s">
        <v>50</v>
      </c>
      <c r="G80" s="181" t="s">
        <v>99</v>
      </c>
      <c r="H80" s="181" t="s">
        <v>100</v>
      </c>
      <c r="I80" s="181" t="s">
        <v>101</v>
      </c>
      <c r="J80" s="181" t="s">
        <v>93</v>
      </c>
      <c r="K80" s="182" t="s">
        <v>102</v>
      </c>
      <c r="L80" s="183"/>
      <c r="M80" s="93" t="s">
        <v>18</v>
      </c>
      <c r="N80" s="94" t="s">
        <v>38</v>
      </c>
      <c r="O80" s="94" t="s">
        <v>103</v>
      </c>
      <c r="P80" s="94" t="s">
        <v>104</v>
      </c>
      <c r="Q80" s="94" t="s">
        <v>105</v>
      </c>
      <c r="R80" s="94" t="s">
        <v>106</v>
      </c>
      <c r="S80" s="94" t="s">
        <v>107</v>
      </c>
      <c r="T80" s="95" t="s">
        <v>108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109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63.547709000000005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94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110</v>
      </c>
      <c r="F82" s="192" t="s">
        <v>111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63.547709000000005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SUM(P84:P200)</f>
        <v>0</v>
      </c>
      <c r="Q83" s="197"/>
      <c r="R83" s="198">
        <f>SUM(R84:R200)</f>
        <v>63.547709000000005</v>
      </c>
      <c r="S83" s="197"/>
      <c r="T83" s="199">
        <f>SUM(T84:T200)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112</v>
      </c>
      <c r="BK83" s="202">
        <f>SUM(BK84:BK200)</f>
        <v>0</v>
      </c>
    </row>
    <row r="84" s="2" customFormat="1" ht="24.15" customHeight="1">
      <c r="A84" s="39"/>
      <c r="B84" s="40"/>
      <c r="C84" s="205" t="s">
        <v>75</v>
      </c>
      <c r="D84" s="205" t="s">
        <v>114</v>
      </c>
      <c r="E84" s="206" t="s">
        <v>115</v>
      </c>
      <c r="F84" s="207" t="s">
        <v>116</v>
      </c>
      <c r="G84" s="208" t="s">
        <v>117</v>
      </c>
      <c r="H84" s="209">
        <v>8031</v>
      </c>
      <c r="I84" s="210"/>
      <c r="J84" s="211">
        <f>ROUND(I84*H84,2)</f>
        <v>0</v>
      </c>
      <c r="K84" s="207" t="s">
        <v>118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119</v>
      </c>
      <c r="AT84" s="216" t="s">
        <v>114</v>
      </c>
      <c r="AU84" s="216" t="s">
        <v>77</v>
      </c>
      <c r="AY84" s="18" t="s">
        <v>112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119</v>
      </c>
      <c r="BM84" s="216" t="s">
        <v>120</v>
      </c>
    </row>
    <row r="85" s="2" customFormat="1">
      <c r="A85" s="39"/>
      <c r="B85" s="40"/>
      <c r="C85" s="41"/>
      <c r="D85" s="218" t="s">
        <v>121</v>
      </c>
      <c r="E85" s="41"/>
      <c r="F85" s="219" t="s">
        <v>122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77</v>
      </c>
    </row>
    <row r="86" s="2" customFormat="1" ht="14.4" customHeight="1">
      <c r="A86" s="39"/>
      <c r="B86" s="40"/>
      <c r="C86" s="223" t="s">
        <v>77</v>
      </c>
      <c r="D86" s="223" t="s">
        <v>123</v>
      </c>
      <c r="E86" s="224" t="s">
        <v>124</v>
      </c>
      <c r="F86" s="225" t="s">
        <v>125</v>
      </c>
      <c r="G86" s="226" t="s">
        <v>126</v>
      </c>
      <c r="H86" s="227">
        <v>64.248000000000005</v>
      </c>
      <c r="I86" s="228"/>
      <c r="J86" s="229">
        <f>ROUND(I86*H86,2)</f>
        <v>0</v>
      </c>
      <c r="K86" s="225" t="s">
        <v>118</v>
      </c>
      <c r="L86" s="230"/>
      <c r="M86" s="231" t="s">
        <v>18</v>
      </c>
      <c r="N86" s="232" t="s">
        <v>39</v>
      </c>
      <c r="O86" s="85"/>
      <c r="P86" s="214">
        <f>O86*H86</f>
        <v>0</v>
      </c>
      <c r="Q86" s="214">
        <v>0.001</v>
      </c>
      <c r="R86" s="214">
        <f>Q86*H86</f>
        <v>0.064248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127</v>
      </c>
      <c r="AT86" s="216" t="s">
        <v>123</v>
      </c>
      <c r="AU86" s="216" t="s">
        <v>77</v>
      </c>
      <c r="AY86" s="18" t="s">
        <v>112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75</v>
      </c>
      <c r="BK86" s="217">
        <f>ROUND(I86*H86,2)</f>
        <v>0</v>
      </c>
      <c r="BL86" s="18" t="s">
        <v>119</v>
      </c>
      <c r="BM86" s="216" t="s">
        <v>128</v>
      </c>
    </row>
    <row r="87" s="13" customFormat="1">
      <c r="A87" s="13"/>
      <c r="B87" s="233"/>
      <c r="C87" s="234"/>
      <c r="D87" s="218" t="s">
        <v>129</v>
      </c>
      <c r="E87" s="235" t="s">
        <v>18</v>
      </c>
      <c r="F87" s="236" t="s">
        <v>130</v>
      </c>
      <c r="G87" s="234"/>
      <c r="H87" s="235" t="s">
        <v>18</v>
      </c>
      <c r="I87" s="237"/>
      <c r="J87" s="234"/>
      <c r="K87" s="234"/>
      <c r="L87" s="238"/>
      <c r="M87" s="239"/>
      <c r="N87" s="240"/>
      <c r="O87" s="240"/>
      <c r="P87" s="240"/>
      <c r="Q87" s="240"/>
      <c r="R87" s="240"/>
      <c r="S87" s="240"/>
      <c r="T87" s="24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2" t="s">
        <v>129</v>
      </c>
      <c r="AU87" s="242" t="s">
        <v>77</v>
      </c>
      <c r="AV87" s="13" t="s">
        <v>75</v>
      </c>
      <c r="AW87" s="13" t="s">
        <v>30</v>
      </c>
      <c r="AX87" s="13" t="s">
        <v>68</v>
      </c>
      <c r="AY87" s="242" t="s">
        <v>112</v>
      </c>
    </row>
    <row r="88" s="14" customFormat="1">
      <c r="A88" s="14"/>
      <c r="B88" s="243"/>
      <c r="C88" s="244"/>
      <c r="D88" s="218" t="s">
        <v>129</v>
      </c>
      <c r="E88" s="245" t="s">
        <v>18</v>
      </c>
      <c r="F88" s="246" t="s">
        <v>131</v>
      </c>
      <c r="G88" s="244"/>
      <c r="H88" s="247">
        <v>64.248000000000005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3" t="s">
        <v>129</v>
      </c>
      <c r="AU88" s="253" t="s">
        <v>77</v>
      </c>
      <c r="AV88" s="14" t="s">
        <v>77</v>
      </c>
      <c r="AW88" s="14" t="s">
        <v>30</v>
      </c>
      <c r="AX88" s="14" t="s">
        <v>75</v>
      </c>
      <c r="AY88" s="253" t="s">
        <v>112</v>
      </c>
    </row>
    <row r="89" s="2" customFormat="1" ht="24.15" customHeight="1">
      <c r="A89" s="39"/>
      <c r="B89" s="40"/>
      <c r="C89" s="205" t="s">
        <v>119</v>
      </c>
      <c r="D89" s="205" t="s">
        <v>114</v>
      </c>
      <c r="E89" s="206" t="s">
        <v>132</v>
      </c>
      <c r="F89" s="207" t="s">
        <v>133</v>
      </c>
      <c r="G89" s="208" t="s">
        <v>134</v>
      </c>
      <c r="H89" s="209">
        <v>66</v>
      </c>
      <c r="I89" s="210"/>
      <c r="J89" s="211">
        <f>ROUND(I89*H89,2)</f>
        <v>0</v>
      </c>
      <c r="K89" s="207" t="s">
        <v>118</v>
      </c>
      <c r="L89" s="45"/>
      <c r="M89" s="212" t="s">
        <v>18</v>
      </c>
      <c r="N89" s="213" t="s">
        <v>39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119</v>
      </c>
      <c r="AT89" s="216" t="s">
        <v>114</v>
      </c>
      <c r="AU89" s="216" t="s">
        <v>77</v>
      </c>
      <c r="AY89" s="18" t="s">
        <v>112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75</v>
      </c>
      <c r="BK89" s="217">
        <f>ROUND(I89*H89,2)</f>
        <v>0</v>
      </c>
      <c r="BL89" s="18" t="s">
        <v>119</v>
      </c>
      <c r="BM89" s="216" t="s">
        <v>135</v>
      </c>
    </row>
    <row r="90" s="2" customFormat="1">
      <c r="A90" s="39"/>
      <c r="B90" s="40"/>
      <c r="C90" s="41"/>
      <c r="D90" s="218" t="s">
        <v>121</v>
      </c>
      <c r="E90" s="41"/>
      <c r="F90" s="219" t="s">
        <v>136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121</v>
      </c>
      <c r="AU90" s="18" t="s">
        <v>77</v>
      </c>
    </row>
    <row r="91" s="13" customFormat="1">
      <c r="A91" s="13"/>
      <c r="B91" s="233"/>
      <c r="C91" s="234"/>
      <c r="D91" s="218" t="s">
        <v>129</v>
      </c>
      <c r="E91" s="235" t="s">
        <v>18</v>
      </c>
      <c r="F91" s="236" t="s">
        <v>137</v>
      </c>
      <c r="G91" s="234"/>
      <c r="H91" s="235" t="s">
        <v>18</v>
      </c>
      <c r="I91" s="237"/>
      <c r="J91" s="234"/>
      <c r="K91" s="234"/>
      <c r="L91" s="238"/>
      <c r="M91" s="239"/>
      <c r="N91" s="240"/>
      <c r="O91" s="240"/>
      <c r="P91" s="240"/>
      <c r="Q91" s="240"/>
      <c r="R91" s="240"/>
      <c r="S91" s="240"/>
      <c r="T91" s="24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2" t="s">
        <v>129</v>
      </c>
      <c r="AU91" s="242" t="s">
        <v>77</v>
      </c>
      <c r="AV91" s="13" t="s">
        <v>75</v>
      </c>
      <c r="AW91" s="13" t="s">
        <v>30</v>
      </c>
      <c r="AX91" s="13" t="s">
        <v>68</v>
      </c>
      <c r="AY91" s="242" t="s">
        <v>112</v>
      </c>
    </row>
    <row r="92" s="14" customFormat="1">
      <c r="A92" s="14"/>
      <c r="B92" s="243"/>
      <c r="C92" s="244"/>
      <c r="D92" s="218" t="s">
        <v>129</v>
      </c>
      <c r="E92" s="245" t="s">
        <v>18</v>
      </c>
      <c r="F92" s="246" t="s">
        <v>138</v>
      </c>
      <c r="G92" s="244"/>
      <c r="H92" s="247">
        <v>66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3" t="s">
        <v>129</v>
      </c>
      <c r="AU92" s="253" t="s">
        <v>77</v>
      </c>
      <c r="AV92" s="14" t="s">
        <v>77</v>
      </c>
      <c r="AW92" s="14" t="s">
        <v>30</v>
      </c>
      <c r="AX92" s="14" t="s">
        <v>75</v>
      </c>
      <c r="AY92" s="253" t="s">
        <v>112</v>
      </c>
    </row>
    <row r="93" s="2" customFormat="1" ht="14.4" customHeight="1">
      <c r="A93" s="39"/>
      <c r="B93" s="40"/>
      <c r="C93" s="223" t="s">
        <v>139</v>
      </c>
      <c r="D93" s="223" t="s">
        <v>123</v>
      </c>
      <c r="E93" s="224" t="s">
        <v>140</v>
      </c>
      <c r="F93" s="225" t="s">
        <v>141</v>
      </c>
      <c r="G93" s="226" t="s">
        <v>134</v>
      </c>
      <c r="H93" s="227">
        <v>66</v>
      </c>
      <c r="I93" s="228"/>
      <c r="J93" s="229">
        <f>ROUND(I93*H93,2)</f>
        <v>0</v>
      </c>
      <c r="K93" s="225" t="s">
        <v>18</v>
      </c>
      <c r="L93" s="230"/>
      <c r="M93" s="231" t="s">
        <v>18</v>
      </c>
      <c r="N93" s="232" t="s">
        <v>39</v>
      </c>
      <c r="O93" s="85"/>
      <c r="P93" s="214">
        <f>O93*H93</f>
        <v>0</v>
      </c>
      <c r="Q93" s="214">
        <v>0.040000000000000001</v>
      </c>
      <c r="R93" s="214">
        <f>Q93*H93</f>
        <v>2.6400000000000001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127</v>
      </c>
      <c r="AT93" s="216" t="s">
        <v>123</v>
      </c>
      <c r="AU93" s="216" t="s">
        <v>77</v>
      </c>
      <c r="AY93" s="18" t="s">
        <v>112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75</v>
      </c>
      <c r="BK93" s="217">
        <f>ROUND(I93*H93,2)</f>
        <v>0</v>
      </c>
      <c r="BL93" s="18" t="s">
        <v>119</v>
      </c>
      <c r="BM93" s="216" t="s">
        <v>142</v>
      </c>
    </row>
    <row r="94" s="13" customFormat="1">
      <c r="A94" s="13"/>
      <c r="B94" s="233"/>
      <c r="C94" s="234"/>
      <c r="D94" s="218" t="s">
        <v>129</v>
      </c>
      <c r="E94" s="235" t="s">
        <v>18</v>
      </c>
      <c r="F94" s="236" t="s">
        <v>143</v>
      </c>
      <c r="G94" s="234"/>
      <c r="H94" s="235" t="s">
        <v>18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129</v>
      </c>
      <c r="AU94" s="242" t="s">
        <v>77</v>
      </c>
      <c r="AV94" s="13" t="s">
        <v>75</v>
      </c>
      <c r="AW94" s="13" t="s">
        <v>30</v>
      </c>
      <c r="AX94" s="13" t="s">
        <v>68</v>
      </c>
      <c r="AY94" s="242" t="s">
        <v>112</v>
      </c>
    </row>
    <row r="95" s="14" customFormat="1">
      <c r="A95" s="14"/>
      <c r="B95" s="243"/>
      <c r="C95" s="244"/>
      <c r="D95" s="218" t="s">
        <v>129</v>
      </c>
      <c r="E95" s="245" t="s">
        <v>18</v>
      </c>
      <c r="F95" s="246" t="s">
        <v>138</v>
      </c>
      <c r="G95" s="244"/>
      <c r="H95" s="247">
        <v>66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129</v>
      </c>
      <c r="AU95" s="253" t="s">
        <v>77</v>
      </c>
      <c r="AV95" s="14" t="s">
        <v>77</v>
      </c>
      <c r="AW95" s="14" t="s">
        <v>30</v>
      </c>
      <c r="AX95" s="14" t="s">
        <v>75</v>
      </c>
      <c r="AY95" s="253" t="s">
        <v>112</v>
      </c>
    </row>
    <row r="96" s="2" customFormat="1" ht="14.4" customHeight="1">
      <c r="A96" s="39"/>
      <c r="B96" s="40"/>
      <c r="C96" s="223" t="s">
        <v>127</v>
      </c>
      <c r="D96" s="223" t="s">
        <v>123</v>
      </c>
      <c r="E96" s="224" t="s">
        <v>144</v>
      </c>
      <c r="F96" s="225" t="s">
        <v>145</v>
      </c>
      <c r="G96" s="226" t="s">
        <v>134</v>
      </c>
      <c r="H96" s="227">
        <v>228.90000000000001</v>
      </c>
      <c r="I96" s="228"/>
      <c r="J96" s="229">
        <f>ROUND(I96*H96,2)</f>
        <v>0</v>
      </c>
      <c r="K96" s="225" t="s">
        <v>118</v>
      </c>
      <c r="L96" s="230"/>
      <c r="M96" s="231" t="s">
        <v>18</v>
      </c>
      <c r="N96" s="232" t="s">
        <v>39</v>
      </c>
      <c r="O96" s="85"/>
      <c r="P96" s="214">
        <f>O96*H96</f>
        <v>0</v>
      </c>
      <c r="Q96" s="214">
        <v>0.00010000000000000001</v>
      </c>
      <c r="R96" s="214">
        <f>Q96*H96</f>
        <v>0.022890000000000001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127</v>
      </c>
      <c r="AT96" s="216" t="s">
        <v>123</v>
      </c>
      <c r="AU96" s="216" t="s">
        <v>77</v>
      </c>
      <c r="AY96" s="18" t="s">
        <v>112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75</v>
      </c>
      <c r="BK96" s="217">
        <f>ROUND(I96*H96,2)</f>
        <v>0</v>
      </c>
      <c r="BL96" s="18" t="s">
        <v>119</v>
      </c>
      <c r="BM96" s="216" t="s">
        <v>146</v>
      </c>
    </row>
    <row r="97" s="13" customFormat="1">
      <c r="A97" s="13"/>
      <c r="B97" s="233"/>
      <c r="C97" s="234"/>
      <c r="D97" s="218" t="s">
        <v>129</v>
      </c>
      <c r="E97" s="235" t="s">
        <v>18</v>
      </c>
      <c r="F97" s="236" t="s">
        <v>147</v>
      </c>
      <c r="G97" s="234"/>
      <c r="H97" s="235" t="s">
        <v>18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129</v>
      </c>
      <c r="AU97" s="242" t="s">
        <v>77</v>
      </c>
      <c r="AV97" s="13" t="s">
        <v>75</v>
      </c>
      <c r="AW97" s="13" t="s">
        <v>30</v>
      </c>
      <c r="AX97" s="13" t="s">
        <v>68</v>
      </c>
      <c r="AY97" s="242" t="s">
        <v>112</v>
      </c>
    </row>
    <row r="98" s="14" customFormat="1">
      <c r="A98" s="14"/>
      <c r="B98" s="243"/>
      <c r="C98" s="244"/>
      <c r="D98" s="218" t="s">
        <v>129</v>
      </c>
      <c r="E98" s="245" t="s">
        <v>18</v>
      </c>
      <c r="F98" s="246" t="s">
        <v>148</v>
      </c>
      <c r="G98" s="244"/>
      <c r="H98" s="247">
        <v>228.90000000000001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129</v>
      </c>
      <c r="AU98" s="253" t="s">
        <v>77</v>
      </c>
      <c r="AV98" s="14" t="s">
        <v>77</v>
      </c>
      <c r="AW98" s="14" t="s">
        <v>30</v>
      </c>
      <c r="AX98" s="14" t="s">
        <v>75</v>
      </c>
      <c r="AY98" s="253" t="s">
        <v>112</v>
      </c>
    </row>
    <row r="99" s="2" customFormat="1" ht="14.4" customHeight="1">
      <c r="A99" s="39"/>
      <c r="B99" s="40"/>
      <c r="C99" s="223" t="s">
        <v>149</v>
      </c>
      <c r="D99" s="223" t="s">
        <v>123</v>
      </c>
      <c r="E99" s="224" t="s">
        <v>150</v>
      </c>
      <c r="F99" s="225" t="s">
        <v>151</v>
      </c>
      <c r="G99" s="226" t="s">
        <v>134</v>
      </c>
      <c r="H99" s="227">
        <v>1290</v>
      </c>
      <c r="I99" s="228"/>
      <c r="J99" s="229">
        <f>ROUND(I99*H99,2)</f>
        <v>0</v>
      </c>
      <c r="K99" s="225" t="s">
        <v>18</v>
      </c>
      <c r="L99" s="230"/>
      <c r="M99" s="231" t="s">
        <v>18</v>
      </c>
      <c r="N99" s="232" t="s">
        <v>39</v>
      </c>
      <c r="O99" s="85"/>
      <c r="P99" s="214">
        <f>O99*H99</f>
        <v>0</v>
      </c>
      <c r="Q99" s="214">
        <v>0.01</v>
      </c>
      <c r="R99" s="214">
        <f>Q99*H99</f>
        <v>12.9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127</v>
      </c>
      <c r="AT99" s="216" t="s">
        <v>123</v>
      </c>
      <c r="AU99" s="216" t="s">
        <v>77</v>
      </c>
      <c r="AY99" s="18" t="s">
        <v>112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75</v>
      </c>
      <c r="BK99" s="217">
        <f>ROUND(I99*H99,2)</f>
        <v>0</v>
      </c>
      <c r="BL99" s="18" t="s">
        <v>119</v>
      </c>
      <c r="BM99" s="216" t="s">
        <v>152</v>
      </c>
    </row>
    <row r="100" s="13" customFormat="1">
      <c r="A100" s="13"/>
      <c r="B100" s="233"/>
      <c r="C100" s="234"/>
      <c r="D100" s="218" t="s">
        <v>129</v>
      </c>
      <c r="E100" s="235" t="s">
        <v>18</v>
      </c>
      <c r="F100" s="236" t="s">
        <v>153</v>
      </c>
      <c r="G100" s="234"/>
      <c r="H100" s="235" t="s">
        <v>18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129</v>
      </c>
      <c r="AU100" s="242" t="s">
        <v>77</v>
      </c>
      <c r="AV100" s="13" t="s">
        <v>75</v>
      </c>
      <c r="AW100" s="13" t="s">
        <v>30</v>
      </c>
      <c r="AX100" s="13" t="s">
        <v>68</v>
      </c>
      <c r="AY100" s="242" t="s">
        <v>112</v>
      </c>
    </row>
    <row r="101" s="14" customFormat="1">
      <c r="A101" s="14"/>
      <c r="B101" s="243"/>
      <c r="C101" s="244"/>
      <c r="D101" s="218" t="s">
        <v>129</v>
      </c>
      <c r="E101" s="245" t="s">
        <v>18</v>
      </c>
      <c r="F101" s="246" t="s">
        <v>154</v>
      </c>
      <c r="G101" s="244"/>
      <c r="H101" s="247">
        <v>1290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129</v>
      </c>
      <c r="AU101" s="253" t="s">
        <v>77</v>
      </c>
      <c r="AV101" s="14" t="s">
        <v>77</v>
      </c>
      <c r="AW101" s="14" t="s">
        <v>30</v>
      </c>
      <c r="AX101" s="14" t="s">
        <v>75</v>
      </c>
      <c r="AY101" s="253" t="s">
        <v>112</v>
      </c>
    </row>
    <row r="102" s="2" customFormat="1" ht="14.4" customHeight="1">
      <c r="A102" s="39"/>
      <c r="B102" s="40"/>
      <c r="C102" s="223" t="s">
        <v>155</v>
      </c>
      <c r="D102" s="223" t="s">
        <v>123</v>
      </c>
      <c r="E102" s="224" t="s">
        <v>156</v>
      </c>
      <c r="F102" s="225" t="s">
        <v>157</v>
      </c>
      <c r="G102" s="226" t="s">
        <v>134</v>
      </c>
      <c r="H102" s="227">
        <v>999</v>
      </c>
      <c r="I102" s="228"/>
      <c r="J102" s="229">
        <f>ROUND(I102*H102,2)</f>
        <v>0</v>
      </c>
      <c r="K102" s="225" t="s">
        <v>118</v>
      </c>
      <c r="L102" s="230"/>
      <c r="M102" s="231" t="s">
        <v>18</v>
      </c>
      <c r="N102" s="232" t="s">
        <v>39</v>
      </c>
      <c r="O102" s="85"/>
      <c r="P102" s="214">
        <f>O102*H102</f>
        <v>0</v>
      </c>
      <c r="Q102" s="214">
        <v>0.001</v>
      </c>
      <c r="R102" s="214">
        <f>Q102*H102</f>
        <v>0.999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127</v>
      </c>
      <c r="AT102" s="216" t="s">
        <v>123</v>
      </c>
      <c r="AU102" s="216" t="s">
        <v>77</v>
      </c>
      <c r="AY102" s="18" t="s">
        <v>112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75</v>
      </c>
      <c r="BK102" s="217">
        <f>ROUND(I102*H102,2)</f>
        <v>0</v>
      </c>
      <c r="BL102" s="18" t="s">
        <v>119</v>
      </c>
      <c r="BM102" s="216" t="s">
        <v>158</v>
      </c>
    </row>
    <row r="103" s="13" customFormat="1">
      <c r="A103" s="13"/>
      <c r="B103" s="233"/>
      <c r="C103" s="234"/>
      <c r="D103" s="218" t="s">
        <v>129</v>
      </c>
      <c r="E103" s="235" t="s">
        <v>18</v>
      </c>
      <c r="F103" s="236" t="s">
        <v>159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129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112</v>
      </c>
    </row>
    <row r="104" s="14" customFormat="1">
      <c r="A104" s="14"/>
      <c r="B104" s="243"/>
      <c r="C104" s="244"/>
      <c r="D104" s="218" t="s">
        <v>129</v>
      </c>
      <c r="E104" s="245" t="s">
        <v>18</v>
      </c>
      <c r="F104" s="246" t="s">
        <v>160</v>
      </c>
      <c r="G104" s="244"/>
      <c r="H104" s="247">
        <v>999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129</v>
      </c>
      <c r="AU104" s="253" t="s">
        <v>77</v>
      </c>
      <c r="AV104" s="14" t="s">
        <v>77</v>
      </c>
      <c r="AW104" s="14" t="s">
        <v>30</v>
      </c>
      <c r="AX104" s="14" t="s">
        <v>75</v>
      </c>
      <c r="AY104" s="253" t="s">
        <v>112</v>
      </c>
    </row>
    <row r="105" s="2" customFormat="1" ht="24.15" customHeight="1">
      <c r="A105" s="39"/>
      <c r="B105" s="40"/>
      <c r="C105" s="205" t="s">
        <v>161</v>
      </c>
      <c r="D105" s="205" t="s">
        <v>114</v>
      </c>
      <c r="E105" s="206" t="s">
        <v>162</v>
      </c>
      <c r="F105" s="207" t="s">
        <v>163</v>
      </c>
      <c r="G105" s="208" t="s">
        <v>134</v>
      </c>
      <c r="H105" s="209">
        <v>2289</v>
      </c>
      <c r="I105" s="210"/>
      <c r="J105" s="211">
        <f>ROUND(I105*H105,2)</f>
        <v>0</v>
      </c>
      <c r="K105" s="207" t="s">
        <v>18</v>
      </c>
      <c r="L105" s="45"/>
      <c r="M105" s="212" t="s">
        <v>18</v>
      </c>
      <c r="N105" s="213" t="s">
        <v>39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119</v>
      </c>
      <c r="AT105" s="216" t="s">
        <v>114</v>
      </c>
      <c r="AU105" s="216" t="s">
        <v>77</v>
      </c>
      <c r="AY105" s="18" t="s">
        <v>112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75</v>
      </c>
      <c r="BK105" s="217">
        <f>ROUND(I105*H105,2)</f>
        <v>0</v>
      </c>
      <c r="BL105" s="18" t="s">
        <v>119</v>
      </c>
      <c r="BM105" s="216" t="s">
        <v>164</v>
      </c>
    </row>
    <row r="106" s="2" customFormat="1">
      <c r="A106" s="39"/>
      <c r="B106" s="40"/>
      <c r="C106" s="41"/>
      <c r="D106" s="218" t="s">
        <v>121</v>
      </c>
      <c r="E106" s="41"/>
      <c r="F106" s="219" t="s">
        <v>136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121</v>
      </c>
      <c r="AU106" s="18" t="s">
        <v>77</v>
      </c>
    </row>
    <row r="107" s="13" customFormat="1">
      <c r="A107" s="13"/>
      <c r="B107" s="233"/>
      <c r="C107" s="234"/>
      <c r="D107" s="218" t="s">
        <v>129</v>
      </c>
      <c r="E107" s="235" t="s">
        <v>18</v>
      </c>
      <c r="F107" s="236" t="s">
        <v>165</v>
      </c>
      <c r="G107" s="234"/>
      <c r="H107" s="235" t="s">
        <v>18</v>
      </c>
      <c r="I107" s="237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129</v>
      </c>
      <c r="AU107" s="242" t="s">
        <v>77</v>
      </c>
      <c r="AV107" s="13" t="s">
        <v>75</v>
      </c>
      <c r="AW107" s="13" t="s">
        <v>30</v>
      </c>
      <c r="AX107" s="13" t="s">
        <v>68</v>
      </c>
      <c r="AY107" s="242" t="s">
        <v>112</v>
      </c>
    </row>
    <row r="108" s="14" customFormat="1">
      <c r="A108" s="14"/>
      <c r="B108" s="243"/>
      <c r="C108" s="244"/>
      <c r="D108" s="218" t="s">
        <v>129</v>
      </c>
      <c r="E108" s="245" t="s">
        <v>18</v>
      </c>
      <c r="F108" s="246" t="s">
        <v>166</v>
      </c>
      <c r="G108" s="244"/>
      <c r="H108" s="247">
        <v>2289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129</v>
      </c>
      <c r="AU108" s="253" t="s">
        <v>77</v>
      </c>
      <c r="AV108" s="14" t="s">
        <v>77</v>
      </c>
      <c r="AW108" s="14" t="s">
        <v>30</v>
      </c>
      <c r="AX108" s="14" t="s">
        <v>75</v>
      </c>
      <c r="AY108" s="253" t="s">
        <v>112</v>
      </c>
    </row>
    <row r="109" s="2" customFormat="1" ht="14.4" customHeight="1">
      <c r="A109" s="39"/>
      <c r="B109" s="40"/>
      <c r="C109" s="223" t="s">
        <v>8</v>
      </c>
      <c r="D109" s="223" t="s">
        <v>123</v>
      </c>
      <c r="E109" s="224" t="s">
        <v>167</v>
      </c>
      <c r="F109" s="225" t="s">
        <v>168</v>
      </c>
      <c r="G109" s="226" t="s">
        <v>134</v>
      </c>
      <c r="H109" s="227">
        <v>198</v>
      </c>
      <c r="I109" s="228"/>
      <c r="J109" s="229">
        <f>ROUND(I109*H109,2)</f>
        <v>0</v>
      </c>
      <c r="K109" s="225" t="s">
        <v>118</v>
      </c>
      <c r="L109" s="230"/>
      <c r="M109" s="231" t="s">
        <v>18</v>
      </c>
      <c r="N109" s="232" t="s">
        <v>39</v>
      </c>
      <c r="O109" s="85"/>
      <c r="P109" s="214">
        <f>O109*H109</f>
        <v>0</v>
      </c>
      <c r="Q109" s="214">
        <v>0.0070899999999999999</v>
      </c>
      <c r="R109" s="214">
        <f>Q109*H109</f>
        <v>1.4038200000000001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127</v>
      </c>
      <c r="AT109" s="216" t="s">
        <v>123</v>
      </c>
      <c r="AU109" s="216" t="s">
        <v>77</v>
      </c>
      <c r="AY109" s="18" t="s">
        <v>112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75</v>
      </c>
      <c r="BK109" s="217">
        <f>ROUND(I109*H109,2)</f>
        <v>0</v>
      </c>
      <c r="BL109" s="18" t="s">
        <v>119</v>
      </c>
      <c r="BM109" s="216" t="s">
        <v>169</v>
      </c>
    </row>
    <row r="110" s="14" customFormat="1">
      <c r="A110" s="14"/>
      <c r="B110" s="243"/>
      <c r="C110" s="244"/>
      <c r="D110" s="218" t="s">
        <v>129</v>
      </c>
      <c r="E110" s="245" t="s">
        <v>18</v>
      </c>
      <c r="F110" s="246" t="s">
        <v>170</v>
      </c>
      <c r="G110" s="244"/>
      <c r="H110" s="247">
        <v>198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129</v>
      </c>
      <c r="AU110" s="253" t="s">
        <v>77</v>
      </c>
      <c r="AV110" s="14" t="s">
        <v>77</v>
      </c>
      <c r="AW110" s="14" t="s">
        <v>30</v>
      </c>
      <c r="AX110" s="14" t="s">
        <v>75</v>
      </c>
      <c r="AY110" s="253" t="s">
        <v>112</v>
      </c>
    </row>
    <row r="111" s="2" customFormat="1" ht="14.4" customHeight="1">
      <c r="A111" s="39"/>
      <c r="B111" s="40"/>
      <c r="C111" s="205" t="s">
        <v>171</v>
      </c>
      <c r="D111" s="205" t="s">
        <v>114</v>
      </c>
      <c r="E111" s="206" t="s">
        <v>172</v>
      </c>
      <c r="F111" s="207" t="s">
        <v>173</v>
      </c>
      <c r="G111" s="208" t="s">
        <v>117</v>
      </c>
      <c r="H111" s="209">
        <v>8031</v>
      </c>
      <c r="I111" s="210"/>
      <c r="J111" s="211">
        <f>ROUND(I111*H111,2)</f>
        <v>0</v>
      </c>
      <c r="K111" s="207" t="s">
        <v>118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119</v>
      </c>
      <c r="AT111" s="216" t="s">
        <v>114</v>
      </c>
      <c r="AU111" s="216" t="s">
        <v>77</v>
      </c>
      <c r="AY111" s="18" t="s">
        <v>112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75</v>
      </c>
      <c r="BK111" s="217">
        <f>ROUND(I111*H111,2)</f>
        <v>0</v>
      </c>
      <c r="BL111" s="18" t="s">
        <v>119</v>
      </c>
      <c r="BM111" s="216" t="s">
        <v>174</v>
      </c>
    </row>
    <row r="112" s="2" customFormat="1">
      <c r="A112" s="39"/>
      <c r="B112" s="40"/>
      <c r="C112" s="41"/>
      <c r="D112" s="218" t="s">
        <v>121</v>
      </c>
      <c r="E112" s="41"/>
      <c r="F112" s="219" t="s">
        <v>175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121</v>
      </c>
      <c r="AU112" s="18" t="s">
        <v>77</v>
      </c>
    </row>
    <row r="113" s="13" customFormat="1">
      <c r="A113" s="13"/>
      <c r="B113" s="233"/>
      <c r="C113" s="234"/>
      <c r="D113" s="218" t="s">
        <v>129</v>
      </c>
      <c r="E113" s="235" t="s">
        <v>18</v>
      </c>
      <c r="F113" s="236" t="s">
        <v>176</v>
      </c>
      <c r="G113" s="234"/>
      <c r="H113" s="235" t="s">
        <v>18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129</v>
      </c>
      <c r="AU113" s="242" t="s">
        <v>77</v>
      </c>
      <c r="AV113" s="13" t="s">
        <v>75</v>
      </c>
      <c r="AW113" s="13" t="s">
        <v>30</v>
      </c>
      <c r="AX113" s="13" t="s">
        <v>68</v>
      </c>
      <c r="AY113" s="242" t="s">
        <v>112</v>
      </c>
    </row>
    <row r="114" s="14" customFormat="1">
      <c r="A114" s="14"/>
      <c r="B114" s="243"/>
      <c r="C114" s="244"/>
      <c r="D114" s="218" t="s">
        <v>129</v>
      </c>
      <c r="E114" s="245" t="s">
        <v>18</v>
      </c>
      <c r="F114" s="246" t="s">
        <v>177</v>
      </c>
      <c r="G114" s="244"/>
      <c r="H114" s="247">
        <v>8031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129</v>
      </c>
      <c r="AU114" s="253" t="s">
        <v>77</v>
      </c>
      <c r="AV114" s="14" t="s">
        <v>77</v>
      </c>
      <c r="AW114" s="14" t="s">
        <v>30</v>
      </c>
      <c r="AX114" s="14" t="s">
        <v>75</v>
      </c>
      <c r="AY114" s="253" t="s">
        <v>112</v>
      </c>
    </row>
    <row r="115" s="2" customFormat="1" ht="14.4" customHeight="1">
      <c r="A115" s="39"/>
      <c r="B115" s="40"/>
      <c r="C115" s="205" t="s">
        <v>178</v>
      </c>
      <c r="D115" s="205" t="s">
        <v>114</v>
      </c>
      <c r="E115" s="206" t="s">
        <v>179</v>
      </c>
      <c r="F115" s="207" t="s">
        <v>180</v>
      </c>
      <c r="G115" s="208" t="s">
        <v>117</v>
      </c>
      <c r="H115" s="209">
        <v>8031</v>
      </c>
      <c r="I115" s="210"/>
      <c r="J115" s="211">
        <f>ROUND(I115*H115,2)</f>
        <v>0</v>
      </c>
      <c r="K115" s="207" t="s">
        <v>118</v>
      </c>
      <c r="L115" s="45"/>
      <c r="M115" s="212" t="s">
        <v>18</v>
      </c>
      <c r="N115" s="213" t="s">
        <v>39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119</v>
      </c>
      <c r="AT115" s="216" t="s">
        <v>114</v>
      </c>
      <c r="AU115" s="216" t="s">
        <v>77</v>
      </c>
      <c r="AY115" s="18" t="s">
        <v>112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75</v>
      </c>
      <c r="BK115" s="217">
        <f>ROUND(I115*H115,2)</f>
        <v>0</v>
      </c>
      <c r="BL115" s="18" t="s">
        <v>119</v>
      </c>
      <c r="BM115" s="216" t="s">
        <v>181</v>
      </c>
    </row>
    <row r="116" s="2" customFormat="1">
      <c r="A116" s="39"/>
      <c r="B116" s="40"/>
      <c r="C116" s="41"/>
      <c r="D116" s="218" t="s">
        <v>121</v>
      </c>
      <c r="E116" s="41"/>
      <c r="F116" s="219" t="s">
        <v>175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121</v>
      </c>
      <c r="AU116" s="18" t="s">
        <v>77</v>
      </c>
    </row>
    <row r="117" s="13" customFormat="1">
      <c r="A117" s="13"/>
      <c r="B117" s="233"/>
      <c r="C117" s="234"/>
      <c r="D117" s="218" t="s">
        <v>129</v>
      </c>
      <c r="E117" s="235" t="s">
        <v>18</v>
      </c>
      <c r="F117" s="236" t="s">
        <v>176</v>
      </c>
      <c r="G117" s="234"/>
      <c r="H117" s="235" t="s">
        <v>18</v>
      </c>
      <c r="I117" s="237"/>
      <c r="J117" s="234"/>
      <c r="K117" s="234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129</v>
      </c>
      <c r="AU117" s="242" t="s">
        <v>77</v>
      </c>
      <c r="AV117" s="13" t="s">
        <v>75</v>
      </c>
      <c r="AW117" s="13" t="s">
        <v>30</v>
      </c>
      <c r="AX117" s="13" t="s">
        <v>68</v>
      </c>
      <c r="AY117" s="242" t="s">
        <v>112</v>
      </c>
    </row>
    <row r="118" s="14" customFormat="1">
      <c r="A118" s="14"/>
      <c r="B118" s="243"/>
      <c r="C118" s="244"/>
      <c r="D118" s="218" t="s">
        <v>129</v>
      </c>
      <c r="E118" s="245" t="s">
        <v>18</v>
      </c>
      <c r="F118" s="246" t="s">
        <v>177</v>
      </c>
      <c r="G118" s="244"/>
      <c r="H118" s="247">
        <v>8031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129</v>
      </c>
      <c r="AU118" s="253" t="s">
        <v>77</v>
      </c>
      <c r="AV118" s="14" t="s">
        <v>77</v>
      </c>
      <c r="AW118" s="14" t="s">
        <v>30</v>
      </c>
      <c r="AX118" s="14" t="s">
        <v>75</v>
      </c>
      <c r="AY118" s="253" t="s">
        <v>112</v>
      </c>
    </row>
    <row r="119" s="2" customFormat="1" ht="14.4" customHeight="1">
      <c r="A119" s="39"/>
      <c r="B119" s="40"/>
      <c r="C119" s="223" t="s">
        <v>182</v>
      </c>
      <c r="D119" s="223" t="s">
        <v>123</v>
      </c>
      <c r="E119" s="224" t="s">
        <v>183</v>
      </c>
      <c r="F119" s="225" t="s">
        <v>184</v>
      </c>
      <c r="G119" s="226" t="s">
        <v>126</v>
      </c>
      <c r="H119" s="227">
        <v>37.68</v>
      </c>
      <c r="I119" s="228"/>
      <c r="J119" s="229">
        <f>ROUND(I119*H119,2)</f>
        <v>0</v>
      </c>
      <c r="K119" s="225" t="s">
        <v>118</v>
      </c>
      <c r="L119" s="230"/>
      <c r="M119" s="231" t="s">
        <v>18</v>
      </c>
      <c r="N119" s="232" t="s">
        <v>39</v>
      </c>
      <c r="O119" s="85"/>
      <c r="P119" s="214">
        <f>O119*H119</f>
        <v>0</v>
      </c>
      <c r="Q119" s="214">
        <v>0.001</v>
      </c>
      <c r="R119" s="214">
        <f>Q119*H119</f>
        <v>0.037679999999999998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127</v>
      </c>
      <c r="AT119" s="216" t="s">
        <v>123</v>
      </c>
      <c r="AU119" s="216" t="s">
        <v>77</v>
      </c>
      <c r="AY119" s="18" t="s">
        <v>112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75</v>
      </c>
      <c r="BK119" s="217">
        <f>ROUND(I119*H119,2)</f>
        <v>0</v>
      </c>
      <c r="BL119" s="18" t="s">
        <v>119</v>
      </c>
      <c r="BM119" s="216" t="s">
        <v>185</v>
      </c>
    </row>
    <row r="120" s="13" customFormat="1">
      <c r="A120" s="13"/>
      <c r="B120" s="233"/>
      <c r="C120" s="234"/>
      <c r="D120" s="218" t="s">
        <v>129</v>
      </c>
      <c r="E120" s="235" t="s">
        <v>18</v>
      </c>
      <c r="F120" s="236" t="s">
        <v>186</v>
      </c>
      <c r="G120" s="234"/>
      <c r="H120" s="235" t="s">
        <v>18</v>
      </c>
      <c r="I120" s="237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129</v>
      </c>
      <c r="AU120" s="242" t="s">
        <v>77</v>
      </c>
      <c r="AV120" s="13" t="s">
        <v>75</v>
      </c>
      <c r="AW120" s="13" t="s">
        <v>30</v>
      </c>
      <c r="AX120" s="13" t="s">
        <v>68</v>
      </c>
      <c r="AY120" s="242" t="s">
        <v>112</v>
      </c>
    </row>
    <row r="121" s="13" customFormat="1">
      <c r="A121" s="13"/>
      <c r="B121" s="233"/>
      <c r="C121" s="234"/>
      <c r="D121" s="218" t="s">
        <v>129</v>
      </c>
      <c r="E121" s="235" t="s">
        <v>18</v>
      </c>
      <c r="F121" s="236" t="s">
        <v>187</v>
      </c>
      <c r="G121" s="234"/>
      <c r="H121" s="235" t="s">
        <v>18</v>
      </c>
      <c r="I121" s="237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129</v>
      </c>
      <c r="AU121" s="242" t="s">
        <v>77</v>
      </c>
      <c r="AV121" s="13" t="s">
        <v>75</v>
      </c>
      <c r="AW121" s="13" t="s">
        <v>30</v>
      </c>
      <c r="AX121" s="13" t="s">
        <v>68</v>
      </c>
      <c r="AY121" s="242" t="s">
        <v>112</v>
      </c>
    </row>
    <row r="122" s="14" customFormat="1">
      <c r="A122" s="14"/>
      <c r="B122" s="243"/>
      <c r="C122" s="244"/>
      <c r="D122" s="218" t="s">
        <v>129</v>
      </c>
      <c r="E122" s="245" t="s">
        <v>18</v>
      </c>
      <c r="F122" s="246" t="s">
        <v>188</v>
      </c>
      <c r="G122" s="244"/>
      <c r="H122" s="247">
        <v>11.880000000000001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129</v>
      </c>
      <c r="AU122" s="253" t="s">
        <v>77</v>
      </c>
      <c r="AV122" s="14" t="s">
        <v>77</v>
      </c>
      <c r="AW122" s="14" t="s">
        <v>30</v>
      </c>
      <c r="AX122" s="14" t="s">
        <v>68</v>
      </c>
      <c r="AY122" s="253" t="s">
        <v>112</v>
      </c>
    </row>
    <row r="123" s="13" customFormat="1">
      <c r="A123" s="13"/>
      <c r="B123" s="233"/>
      <c r="C123" s="234"/>
      <c r="D123" s="218" t="s">
        <v>129</v>
      </c>
      <c r="E123" s="235" t="s">
        <v>18</v>
      </c>
      <c r="F123" s="236" t="s">
        <v>189</v>
      </c>
      <c r="G123" s="234"/>
      <c r="H123" s="235" t="s">
        <v>18</v>
      </c>
      <c r="I123" s="237"/>
      <c r="J123" s="234"/>
      <c r="K123" s="234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129</v>
      </c>
      <c r="AU123" s="242" t="s">
        <v>77</v>
      </c>
      <c r="AV123" s="13" t="s">
        <v>75</v>
      </c>
      <c r="AW123" s="13" t="s">
        <v>30</v>
      </c>
      <c r="AX123" s="13" t="s">
        <v>68</v>
      </c>
      <c r="AY123" s="242" t="s">
        <v>112</v>
      </c>
    </row>
    <row r="124" s="14" customFormat="1">
      <c r="A124" s="14"/>
      <c r="B124" s="243"/>
      <c r="C124" s="244"/>
      <c r="D124" s="218" t="s">
        <v>129</v>
      </c>
      <c r="E124" s="245" t="s">
        <v>18</v>
      </c>
      <c r="F124" s="246" t="s">
        <v>190</v>
      </c>
      <c r="G124" s="244"/>
      <c r="H124" s="247">
        <v>25.800000000000001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129</v>
      </c>
      <c r="AU124" s="253" t="s">
        <v>77</v>
      </c>
      <c r="AV124" s="14" t="s">
        <v>77</v>
      </c>
      <c r="AW124" s="14" t="s">
        <v>30</v>
      </c>
      <c r="AX124" s="14" t="s">
        <v>68</v>
      </c>
      <c r="AY124" s="253" t="s">
        <v>112</v>
      </c>
    </row>
    <row r="125" s="15" customFormat="1">
      <c r="A125" s="15"/>
      <c r="B125" s="254"/>
      <c r="C125" s="255"/>
      <c r="D125" s="218" t="s">
        <v>129</v>
      </c>
      <c r="E125" s="256" t="s">
        <v>18</v>
      </c>
      <c r="F125" s="257" t="s">
        <v>191</v>
      </c>
      <c r="G125" s="255"/>
      <c r="H125" s="258">
        <v>37.68</v>
      </c>
      <c r="I125" s="259"/>
      <c r="J125" s="255"/>
      <c r="K125" s="255"/>
      <c r="L125" s="260"/>
      <c r="M125" s="261"/>
      <c r="N125" s="262"/>
      <c r="O125" s="262"/>
      <c r="P125" s="262"/>
      <c r="Q125" s="262"/>
      <c r="R125" s="262"/>
      <c r="S125" s="262"/>
      <c r="T125" s="263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4" t="s">
        <v>129</v>
      </c>
      <c r="AU125" s="264" t="s">
        <v>77</v>
      </c>
      <c r="AV125" s="15" t="s">
        <v>119</v>
      </c>
      <c r="AW125" s="15" t="s">
        <v>30</v>
      </c>
      <c r="AX125" s="15" t="s">
        <v>75</v>
      </c>
      <c r="AY125" s="264" t="s">
        <v>112</v>
      </c>
    </row>
    <row r="126" s="2" customFormat="1" ht="24.15" customHeight="1">
      <c r="A126" s="39"/>
      <c r="B126" s="40"/>
      <c r="C126" s="205" t="s">
        <v>192</v>
      </c>
      <c r="D126" s="205" t="s">
        <v>114</v>
      </c>
      <c r="E126" s="206" t="s">
        <v>193</v>
      </c>
      <c r="F126" s="207" t="s">
        <v>194</v>
      </c>
      <c r="G126" s="208" t="s">
        <v>134</v>
      </c>
      <c r="H126" s="209">
        <v>2289</v>
      </c>
      <c r="I126" s="210"/>
      <c r="J126" s="211">
        <f>ROUND(I126*H126,2)</f>
        <v>0</v>
      </c>
      <c r="K126" s="207" t="s">
        <v>118</v>
      </c>
      <c r="L126" s="45"/>
      <c r="M126" s="212" t="s">
        <v>18</v>
      </c>
      <c r="N126" s="213" t="s">
        <v>39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119</v>
      </c>
      <c r="AT126" s="216" t="s">
        <v>114</v>
      </c>
      <c r="AU126" s="216" t="s">
        <v>77</v>
      </c>
      <c r="AY126" s="18" t="s">
        <v>112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75</v>
      </c>
      <c r="BK126" s="217">
        <f>ROUND(I126*H126,2)</f>
        <v>0</v>
      </c>
      <c r="BL126" s="18" t="s">
        <v>119</v>
      </c>
      <c r="BM126" s="216" t="s">
        <v>195</v>
      </c>
    </row>
    <row r="127" s="2" customFormat="1">
      <c r="A127" s="39"/>
      <c r="B127" s="40"/>
      <c r="C127" s="41"/>
      <c r="D127" s="218" t="s">
        <v>121</v>
      </c>
      <c r="E127" s="41"/>
      <c r="F127" s="219" t="s">
        <v>196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121</v>
      </c>
      <c r="AU127" s="18" t="s">
        <v>77</v>
      </c>
    </row>
    <row r="128" s="13" customFormat="1">
      <c r="A128" s="13"/>
      <c r="B128" s="233"/>
      <c r="C128" s="234"/>
      <c r="D128" s="218" t="s">
        <v>129</v>
      </c>
      <c r="E128" s="235" t="s">
        <v>18</v>
      </c>
      <c r="F128" s="236" t="s">
        <v>197</v>
      </c>
      <c r="G128" s="234"/>
      <c r="H128" s="235" t="s">
        <v>18</v>
      </c>
      <c r="I128" s="237"/>
      <c r="J128" s="234"/>
      <c r="K128" s="234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129</v>
      </c>
      <c r="AU128" s="242" t="s">
        <v>77</v>
      </c>
      <c r="AV128" s="13" t="s">
        <v>75</v>
      </c>
      <c r="AW128" s="13" t="s">
        <v>30</v>
      </c>
      <c r="AX128" s="13" t="s">
        <v>68</v>
      </c>
      <c r="AY128" s="242" t="s">
        <v>112</v>
      </c>
    </row>
    <row r="129" s="13" customFormat="1">
      <c r="A129" s="13"/>
      <c r="B129" s="233"/>
      <c r="C129" s="234"/>
      <c r="D129" s="218" t="s">
        <v>129</v>
      </c>
      <c r="E129" s="235" t="s">
        <v>18</v>
      </c>
      <c r="F129" s="236" t="s">
        <v>198</v>
      </c>
      <c r="G129" s="234"/>
      <c r="H129" s="235" t="s">
        <v>18</v>
      </c>
      <c r="I129" s="237"/>
      <c r="J129" s="234"/>
      <c r="K129" s="234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129</v>
      </c>
      <c r="AU129" s="242" t="s">
        <v>77</v>
      </c>
      <c r="AV129" s="13" t="s">
        <v>75</v>
      </c>
      <c r="AW129" s="13" t="s">
        <v>30</v>
      </c>
      <c r="AX129" s="13" t="s">
        <v>68</v>
      </c>
      <c r="AY129" s="242" t="s">
        <v>112</v>
      </c>
    </row>
    <row r="130" s="14" customFormat="1">
      <c r="A130" s="14"/>
      <c r="B130" s="243"/>
      <c r="C130" s="244"/>
      <c r="D130" s="218" t="s">
        <v>129</v>
      </c>
      <c r="E130" s="245" t="s">
        <v>18</v>
      </c>
      <c r="F130" s="246" t="s">
        <v>154</v>
      </c>
      <c r="G130" s="244"/>
      <c r="H130" s="247">
        <v>1290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129</v>
      </c>
      <c r="AU130" s="253" t="s">
        <v>77</v>
      </c>
      <c r="AV130" s="14" t="s">
        <v>77</v>
      </c>
      <c r="AW130" s="14" t="s">
        <v>30</v>
      </c>
      <c r="AX130" s="14" t="s">
        <v>68</v>
      </c>
      <c r="AY130" s="253" t="s">
        <v>112</v>
      </c>
    </row>
    <row r="131" s="13" customFormat="1">
      <c r="A131" s="13"/>
      <c r="B131" s="233"/>
      <c r="C131" s="234"/>
      <c r="D131" s="218" t="s">
        <v>129</v>
      </c>
      <c r="E131" s="235" t="s">
        <v>18</v>
      </c>
      <c r="F131" s="236" t="s">
        <v>199</v>
      </c>
      <c r="G131" s="234"/>
      <c r="H131" s="235" t="s">
        <v>18</v>
      </c>
      <c r="I131" s="237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129</v>
      </c>
      <c r="AU131" s="242" t="s">
        <v>77</v>
      </c>
      <c r="AV131" s="13" t="s">
        <v>75</v>
      </c>
      <c r="AW131" s="13" t="s">
        <v>30</v>
      </c>
      <c r="AX131" s="13" t="s">
        <v>68</v>
      </c>
      <c r="AY131" s="242" t="s">
        <v>112</v>
      </c>
    </row>
    <row r="132" s="14" customFormat="1">
      <c r="A132" s="14"/>
      <c r="B132" s="243"/>
      <c r="C132" s="244"/>
      <c r="D132" s="218" t="s">
        <v>129</v>
      </c>
      <c r="E132" s="245" t="s">
        <v>18</v>
      </c>
      <c r="F132" s="246" t="s">
        <v>160</v>
      </c>
      <c r="G132" s="244"/>
      <c r="H132" s="247">
        <v>999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129</v>
      </c>
      <c r="AU132" s="253" t="s">
        <v>77</v>
      </c>
      <c r="AV132" s="14" t="s">
        <v>77</v>
      </c>
      <c r="AW132" s="14" t="s">
        <v>30</v>
      </c>
      <c r="AX132" s="14" t="s">
        <v>68</v>
      </c>
      <c r="AY132" s="253" t="s">
        <v>112</v>
      </c>
    </row>
    <row r="133" s="15" customFormat="1">
      <c r="A133" s="15"/>
      <c r="B133" s="254"/>
      <c r="C133" s="255"/>
      <c r="D133" s="218" t="s">
        <v>129</v>
      </c>
      <c r="E133" s="256" t="s">
        <v>18</v>
      </c>
      <c r="F133" s="257" t="s">
        <v>191</v>
      </c>
      <c r="G133" s="255"/>
      <c r="H133" s="258">
        <v>2289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129</v>
      </c>
      <c r="AU133" s="264" t="s">
        <v>77</v>
      </c>
      <c r="AV133" s="15" t="s">
        <v>119</v>
      </c>
      <c r="AW133" s="15" t="s">
        <v>30</v>
      </c>
      <c r="AX133" s="15" t="s">
        <v>75</v>
      </c>
      <c r="AY133" s="264" t="s">
        <v>112</v>
      </c>
    </row>
    <row r="134" s="2" customFormat="1" ht="24.15" customHeight="1">
      <c r="A134" s="39"/>
      <c r="B134" s="40"/>
      <c r="C134" s="205" t="s">
        <v>200</v>
      </c>
      <c r="D134" s="205" t="s">
        <v>114</v>
      </c>
      <c r="E134" s="206" t="s">
        <v>201</v>
      </c>
      <c r="F134" s="207" t="s">
        <v>202</v>
      </c>
      <c r="G134" s="208" t="s">
        <v>134</v>
      </c>
      <c r="H134" s="209">
        <v>66</v>
      </c>
      <c r="I134" s="210"/>
      <c r="J134" s="211">
        <f>ROUND(I134*H134,2)</f>
        <v>0</v>
      </c>
      <c r="K134" s="207" t="s">
        <v>118</v>
      </c>
      <c r="L134" s="45"/>
      <c r="M134" s="212" t="s">
        <v>18</v>
      </c>
      <c r="N134" s="213" t="s">
        <v>39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119</v>
      </c>
      <c r="AT134" s="216" t="s">
        <v>114</v>
      </c>
      <c r="AU134" s="216" t="s">
        <v>77</v>
      </c>
      <c r="AY134" s="18" t="s">
        <v>112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75</v>
      </c>
      <c r="BK134" s="217">
        <f>ROUND(I134*H134,2)</f>
        <v>0</v>
      </c>
      <c r="BL134" s="18" t="s">
        <v>119</v>
      </c>
      <c r="BM134" s="216" t="s">
        <v>203</v>
      </c>
    </row>
    <row r="135" s="2" customFormat="1">
      <c r="A135" s="39"/>
      <c r="B135" s="40"/>
      <c r="C135" s="41"/>
      <c r="D135" s="218" t="s">
        <v>121</v>
      </c>
      <c r="E135" s="41"/>
      <c r="F135" s="219" t="s">
        <v>196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121</v>
      </c>
      <c r="AU135" s="18" t="s">
        <v>77</v>
      </c>
    </row>
    <row r="136" s="13" customFormat="1">
      <c r="A136" s="13"/>
      <c r="B136" s="233"/>
      <c r="C136" s="234"/>
      <c r="D136" s="218" t="s">
        <v>129</v>
      </c>
      <c r="E136" s="235" t="s">
        <v>18</v>
      </c>
      <c r="F136" s="236" t="s">
        <v>204</v>
      </c>
      <c r="G136" s="234"/>
      <c r="H136" s="235" t="s">
        <v>18</v>
      </c>
      <c r="I136" s="237"/>
      <c r="J136" s="234"/>
      <c r="K136" s="234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129</v>
      </c>
      <c r="AU136" s="242" t="s">
        <v>77</v>
      </c>
      <c r="AV136" s="13" t="s">
        <v>75</v>
      </c>
      <c r="AW136" s="13" t="s">
        <v>30</v>
      </c>
      <c r="AX136" s="13" t="s">
        <v>68</v>
      </c>
      <c r="AY136" s="242" t="s">
        <v>112</v>
      </c>
    </row>
    <row r="137" s="14" customFormat="1">
      <c r="A137" s="14"/>
      <c r="B137" s="243"/>
      <c r="C137" s="244"/>
      <c r="D137" s="218" t="s">
        <v>129</v>
      </c>
      <c r="E137" s="245" t="s">
        <v>18</v>
      </c>
      <c r="F137" s="246" t="s">
        <v>138</v>
      </c>
      <c r="G137" s="244"/>
      <c r="H137" s="247">
        <v>66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129</v>
      </c>
      <c r="AU137" s="253" t="s">
        <v>77</v>
      </c>
      <c r="AV137" s="14" t="s">
        <v>77</v>
      </c>
      <c r="AW137" s="14" t="s">
        <v>30</v>
      </c>
      <c r="AX137" s="14" t="s">
        <v>75</v>
      </c>
      <c r="AY137" s="253" t="s">
        <v>112</v>
      </c>
    </row>
    <row r="138" s="2" customFormat="1" ht="14.4" customHeight="1">
      <c r="A138" s="39"/>
      <c r="B138" s="40"/>
      <c r="C138" s="205" t="s">
        <v>205</v>
      </c>
      <c r="D138" s="205" t="s">
        <v>114</v>
      </c>
      <c r="E138" s="206" t="s">
        <v>206</v>
      </c>
      <c r="F138" s="207" t="s">
        <v>207</v>
      </c>
      <c r="G138" s="208" t="s">
        <v>134</v>
      </c>
      <c r="H138" s="209">
        <v>66</v>
      </c>
      <c r="I138" s="210"/>
      <c r="J138" s="211">
        <f>ROUND(I138*H138,2)</f>
        <v>0</v>
      </c>
      <c r="K138" s="207" t="s">
        <v>118</v>
      </c>
      <c r="L138" s="45"/>
      <c r="M138" s="212" t="s">
        <v>18</v>
      </c>
      <c r="N138" s="213" t="s">
        <v>39</v>
      </c>
      <c r="O138" s="85"/>
      <c r="P138" s="214">
        <f>O138*H138</f>
        <v>0</v>
      </c>
      <c r="Q138" s="214">
        <v>6.0000000000000002E-05</v>
      </c>
      <c r="R138" s="214">
        <f>Q138*H138</f>
        <v>0.00396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119</v>
      </c>
      <c r="AT138" s="216" t="s">
        <v>114</v>
      </c>
      <c r="AU138" s="216" t="s">
        <v>77</v>
      </c>
      <c r="AY138" s="18" t="s">
        <v>112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75</v>
      </c>
      <c r="BK138" s="217">
        <f>ROUND(I138*H138,2)</f>
        <v>0</v>
      </c>
      <c r="BL138" s="18" t="s">
        <v>119</v>
      </c>
      <c r="BM138" s="216" t="s">
        <v>208</v>
      </c>
    </row>
    <row r="139" s="2" customFormat="1">
      <c r="A139" s="39"/>
      <c r="B139" s="40"/>
      <c r="C139" s="41"/>
      <c r="D139" s="218" t="s">
        <v>121</v>
      </c>
      <c r="E139" s="41"/>
      <c r="F139" s="219" t="s">
        <v>209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121</v>
      </c>
      <c r="AU139" s="18" t="s">
        <v>77</v>
      </c>
    </row>
    <row r="140" s="13" customFormat="1">
      <c r="A140" s="13"/>
      <c r="B140" s="233"/>
      <c r="C140" s="234"/>
      <c r="D140" s="218" t="s">
        <v>129</v>
      </c>
      <c r="E140" s="235" t="s">
        <v>18</v>
      </c>
      <c r="F140" s="236" t="s">
        <v>210</v>
      </c>
      <c r="G140" s="234"/>
      <c r="H140" s="235" t="s">
        <v>18</v>
      </c>
      <c r="I140" s="237"/>
      <c r="J140" s="234"/>
      <c r="K140" s="234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129</v>
      </c>
      <c r="AU140" s="242" t="s">
        <v>77</v>
      </c>
      <c r="AV140" s="13" t="s">
        <v>75</v>
      </c>
      <c r="AW140" s="13" t="s">
        <v>30</v>
      </c>
      <c r="AX140" s="13" t="s">
        <v>68</v>
      </c>
      <c r="AY140" s="242" t="s">
        <v>112</v>
      </c>
    </row>
    <row r="141" s="14" customFormat="1">
      <c r="A141" s="14"/>
      <c r="B141" s="243"/>
      <c r="C141" s="244"/>
      <c r="D141" s="218" t="s">
        <v>129</v>
      </c>
      <c r="E141" s="245" t="s">
        <v>18</v>
      </c>
      <c r="F141" s="246" t="s">
        <v>138</v>
      </c>
      <c r="G141" s="244"/>
      <c r="H141" s="247">
        <v>66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129</v>
      </c>
      <c r="AU141" s="253" t="s">
        <v>77</v>
      </c>
      <c r="AV141" s="14" t="s">
        <v>77</v>
      </c>
      <c r="AW141" s="14" t="s">
        <v>30</v>
      </c>
      <c r="AX141" s="14" t="s">
        <v>75</v>
      </c>
      <c r="AY141" s="253" t="s">
        <v>112</v>
      </c>
    </row>
    <row r="142" s="2" customFormat="1" ht="24.15" customHeight="1">
      <c r="A142" s="39"/>
      <c r="B142" s="40"/>
      <c r="C142" s="205" t="s">
        <v>211</v>
      </c>
      <c r="D142" s="205" t="s">
        <v>114</v>
      </c>
      <c r="E142" s="206" t="s">
        <v>212</v>
      </c>
      <c r="F142" s="207" t="s">
        <v>213</v>
      </c>
      <c r="G142" s="208" t="s">
        <v>134</v>
      </c>
      <c r="H142" s="209">
        <v>1</v>
      </c>
      <c r="I142" s="210"/>
      <c r="J142" s="211">
        <f>ROUND(I142*H142,2)</f>
        <v>0</v>
      </c>
      <c r="K142" s="207" t="s">
        <v>18</v>
      </c>
      <c r="L142" s="45"/>
      <c r="M142" s="212" t="s">
        <v>18</v>
      </c>
      <c r="N142" s="213" t="s">
        <v>39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119</v>
      </c>
      <c r="AT142" s="216" t="s">
        <v>114</v>
      </c>
      <c r="AU142" s="216" t="s">
        <v>77</v>
      </c>
      <c r="AY142" s="18" t="s">
        <v>112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75</v>
      </c>
      <c r="BK142" s="217">
        <f>ROUND(I142*H142,2)</f>
        <v>0</v>
      </c>
      <c r="BL142" s="18" t="s">
        <v>119</v>
      </c>
      <c r="BM142" s="216" t="s">
        <v>214</v>
      </c>
    </row>
    <row r="143" s="13" customFormat="1">
      <c r="A143" s="13"/>
      <c r="B143" s="233"/>
      <c r="C143" s="234"/>
      <c r="D143" s="218" t="s">
        <v>129</v>
      </c>
      <c r="E143" s="235" t="s">
        <v>18</v>
      </c>
      <c r="F143" s="236" t="s">
        <v>215</v>
      </c>
      <c r="G143" s="234"/>
      <c r="H143" s="235" t="s">
        <v>18</v>
      </c>
      <c r="I143" s="237"/>
      <c r="J143" s="234"/>
      <c r="K143" s="234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129</v>
      </c>
      <c r="AU143" s="242" t="s">
        <v>77</v>
      </c>
      <c r="AV143" s="13" t="s">
        <v>75</v>
      </c>
      <c r="AW143" s="13" t="s">
        <v>30</v>
      </c>
      <c r="AX143" s="13" t="s">
        <v>68</v>
      </c>
      <c r="AY143" s="242" t="s">
        <v>112</v>
      </c>
    </row>
    <row r="144" s="14" customFormat="1">
      <c r="A144" s="14"/>
      <c r="B144" s="243"/>
      <c r="C144" s="244"/>
      <c r="D144" s="218" t="s">
        <v>129</v>
      </c>
      <c r="E144" s="245" t="s">
        <v>18</v>
      </c>
      <c r="F144" s="246" t="s">
        <v>75</v>
      </c>
      <c r="G144" s="244"/>
      <c r="H144" s="247">
        <v>1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129</v>
      </c>
      <c r="AU144" s="253" t="s">
        <v>77</v>
      </c>
      <c r="AV144" s="14" t="s">
        <v>77</v>
      </c>
      <c r="AW144" s="14" t="s">
        <v>30</v>
      </c>
      <c r="AX144" s="14" t="s">
        <v>75</v>
      </c>
      <c r="AY144" s="253" t="s">
        <v>112</v>
      </c>
    </row>
    <row r="145" s="2" customFormat="1" ht="14.4" customHeight="1">
      <c r="A145" s="39"/>
      <c r="B145" s="40"/>
      <c r="C145" s="205" t="s">
        <v>216</v>
      </c>
      <c r="D145" s="205" t="s">
        <v>114</v>
      </c>
      <c r="E145" s="206" t="s">
        <v>217</v>
      </c>
      <c r="F145" s="207" t="s">
        <v>218</v>
      </c>
      <c r="G145" s="208" t="s">
        <v>134</v>
      </c>
      <c r="H145" s="209">
        <v>66</v>
      </c>
      <c r="I145" s="210"/>
      <c r="J145" s="211">
        <f>ROUND(I145*H145,2)</f>
        <v>0</v>
      </c>
      <c r="K145" s="207" t="s">
        <v>118</v>
      </c>
      <c r="L145" s="45"/>
      <c r="M145" s="212" t="s">
        <v>18</v>
      </c>
      <c r="N145" s="213" t="s">
        <v>39</v>
      </c>
      <c r="O145" s="85"/>
      <c r="P145" s="214">
        <f>O145*H145</f>
        <v>0</v>
      </c>
      <c r="Q145" s="214">
        <v>0.0020799999999999998</v>
      </c>
      <c r="R145" s="214">
        <f>Q145*H145</f>
        <v>0.13727999999999999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119</v>
      </c>
      <c r="AT145" s="216" t="s">
        <v>114</v>
      </c>
      <c r="AU145" s="216" t="s">
        <v>77</v>
      </c>
      <c r="AY145" s="18" t="s">
        <v>112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75</v>
      </c>
      <c r="BK145" s="217">
        <f>ROUND(I145*H145,2)</f>
        <v>0</v>
      </c>
      <c r="BL145" s="18" t="s">
        <v>119</v>
      </c>
      <c r="BM145" s="216" t="s">
        <v>219</v>
      </c>
    </row>
    <row r="146" s="2" customFormat="1">
      <c r="A146" s="39"/>
      <c r="B146" s="40"/>
      <c r="C146" s="41"/>
      <c r="D146" s="218" t="s">
        <v>121</v>
      </c>
      <c r="E146" s="41"/>
      <c r="F146" s="219" t="s">
        <v>220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121</v>
      </c>
      <c r="AU146" s="18" t="s">
        <v>77</v>
      </c>
    </row>
    <row r="147" s="2" customFormat="1" ht="14.4" customHeight="1">
      <c r="A147" s="39"/>
      <c r="B147" s="40"/>
      <c r="C147" s="223" t="s">
        <v>221</v>
      </c>
      <c r="D147" s="223" t="s">
        <v>123</v>
      </c>
      <c r="E147" s="224" t="s">
        <v>222</v>
      </c>
      <c r="F147" s="225" t="s">
        <v>223</v>
      </c>
      <c r="G147" s="226" t="s">
        <v>126</v>
      </c>
      <c r="H147" s="227">
        <v>20.600999999999999</v>
      </c>
      <c r="I147" s="228"/>
      <c r="J147" s="229">
        <f>ROUND(I147*H147,2)</f>
        <v>0</v>
      </c>
      <c r="K147" s="225" t="s">
        <v>118</v>
      </c>
      <c r="L147" s="230"/>
      <c r="M147" s="231" t="s">
        <v>18</v>
      </c>
      <c r="N147" s="232" t="s">
        <v>39</v>
      </c>
      <c r="O147" s="85"/>
      <c r="P147" s="214">
        <f>O147*H147</f>
        <v>0</v>
      </c>
      <c r="Q147" s="214">
        <v>0.001</v>
      </c>
      <c r="R147" s="214">
        <f>Q147*H147</f>
        <v>0.020600999999999998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127</v>
      </c>
      <c r="AT147" s="216" t="s">
        <v>123</v>
      </c>
      <c r="AU147" s="216" t="s">
        <v>77</v>
      </c>
      <c r="AY147" s="18" t="s">
        <v>112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75</v>
      </c>
      <c r="BK147" s="217">
        <f>ROUND(I147*H147,2)</f>
        <v>0</v>
      </c>
      <c r="BL147" s="18" t="s">
        <v>119</v>
      </c>
      <c r="BM147" s="216" t="s">
        <v>224</v>
      </c>
    </row>
    <row r="148" s="13" customFormat="1">
      <c r="A148" s="13"/>
      <c r="B148" s="233"/>
      <c r="C148" s="234"/>
      <c r="D148" s="218" t="s">
        <v>129</v>
      </c>
      <c r="E148" s="235" t="s">
        <v>18</v>
      </c>
      <c r="F148" s="236" t="s">
        <v>225</v>
      </c>
      <c r="G148" s="234"/>
      <c r="H148" s="235" t="s">
        <v>18</v>
      </c>
      <c r="I148" s="237"/>
      <c r="J148" s="234"/>
      <c r="K148" s="234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129</v>
      </c>
      <c r="AU148" s="242" t="s">
        <v>77</v>
      </c>
      <c r="AV148" s="13" t="s">
        <v>75</v>
      </c>
      <c r="AW148" s="13" t="s">
        <v>30</v>
      </c>
      <c r="AX148" s="13" t="s">
        <v>68</v>
      </c>
      <c r="AY148" s="242" t="s">
        <v>112</v>
      </c>
    </row>
    <row r="149" s="13" customFormat="1">
      <c r="A149" s="13"/>
      <c r="B149" s="233"/>
      <c r="C149" s="234"/>
      <c r="D149" s="218" t="s">
        <v>129</v>
      </c>
      <c r="E149" s="235" t="s">
        <v>18</v>
      </c>
      <c r="F149" s="236" t="s">
        <v>226</v>
      </c>
      <c r="G149" s="234"/>
      <c r="H149" s="235" t="s">
        <v>18</v>
      </c>
      <c r="I149" s="237"/>
      <c r="J149" s="234"/>
      <c r="K149" s="234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129</v>
      </c>
      <c r="AU149" s="242" t="s">
        <v>77</v>
      </c>
      <c r="AV149" s="13" t="s">
        <v>75</v>
      </c>
      <c r="AW149" s="13" t="s">
        <v>30</v>
      </c>
      <c r="AX149" s="13" t="s">
        <v>68</v>
      </c>
      <c r="AY149" s="242" t="s">
        <v>112</v>
      </c>
    </row>
    <row r="150" s="13" customFormat="1">
      <c r="A150" s="13"/>
      <c r="B150" s="233"/>
      <c r="C150" s="234"/>
      <c r="D150" s="218" t="s">
        <v>129</v>
      </c>
      <c r="E150" s="235" t="s">
        <v>18</v>
      </c>
      <c r="F150" s="236" t="s">
        <v>227</v>
      </c>
      <c r="G150" s="234"/>
      <c r="H150" s="235" t="s">
        <v>18</v>
      </c>
      <c r="I150" s="237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129</v>
      </c>
      <c r="AU150" s="242" t="s">
        <v>77</v>
      </c>
      <c r="AV150" s="13" t="s">
        <v>75</v>
      </c>
      <c r="AW150" s="13" t="s">
        <v>30</v>
      </c>
      <c r="AX150" s="13" t="s">
        <v>68</v>
      </c>
      <c r="AY150" s="242" t="s">
        <v>112</v>
      </c>
    </row>
    <row r="151" s="14" customFormat="1">
      <c r="A151" s="14"/>
      <c r="B151" s="243"/>
      <c r="C151" s="244"/>
      <c r="D151" s="218" t="s">
        <v>129</v>
      </c>
      <c r="E151" s="245" t="s">
        <v>18</v>
      </c>
      <c r="F151" s="246" t="s">
        <v>228</v>
      </c>
      <c r="G151" s="244"/>
      <c r="H151" s="247">
        <v>20.600999999999999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129</v>
      </c>
      <c r="AU151" s="253" t="s">
        <v>77</v>
      </c>
      <c r="AV151" s="14" t="s">
        <v>77</v>
      </c>
      <c r="AW151" s="14" t="s">
        <v>30</v>
      </c>
      <c r="AX151" s="14" t="s">
        <v>75</v>
      </c>
      <c r="AY151" s="253" t="s">
        <v>112</v>
      </c>
    </row>
    <row r="152" s="2" customFormat="1" ht="24.15" customHeight="1">
      <c r="A152" s="39"/>
      <c r="B152" s="40"/>
      <c r="C152" s="205" t="s">
        <v>229</v>
      </c>
      <c r="D152" s="205" t="s">
        <v>114</v>
      </c>
      <c r="E152" s="206" t="s">
        <v>230</v>
      </c>
      <c r="F152" s="207" t="s">
        <v>231</v>
      </c>
      <c r="G152" s="208" t="s">
        <v>232</v>
      </c>
      <c r="H152" s="209">
        <v>22.890000000000001</v>
      </c>
      <c r="I152" s="210"/>
      <c r="J152" s="211">
        <f>ROUND(I152*H152,2)</f>
        <v>0</v>
      </c>
      <c r="K152" s="207" t="s">
        <v>118</v>
      </c>
      <c r="L152" s="45"/>
      <c r="M152" s="212" t="s">
        <v>18</v>
      </c>
      <c r="N152" s="213" t="s">
        <v>39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119</v>
      </c>
      <c r="AT152" s="216" t="s">
        <v>114</v>
      </c>
      <c r="AU152" s="216" t="s">
        <v>77</v>
      </c>
      <c r="AY152" s="18" t="s">
        <v>112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75</v>
      </c>
      <c r="BK152" s="217">
        <f>ROUND(I152*H152,2)</f>
        <v>0</v>
      </c>
      <c r="BL152" s="18" t="s">
        <v>119</v>
      </c>
      <c r="BM152" s="216" t="s">
        <v>233</v>
      </c>
    </row>
    <row r="153" s="2" customFormat="1">
      <c r="A153" s="39"/>
      <c r="B153" s="40"/>
      <c r="C153" s="41"/>
      <c r="D153" s="218" t="s">
        <v>121</v>
      </c>
      <c r="E153" s="41"/>
      <c r="F153" s="219" t="s">
        <v>220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121</v>
      </c>
      <c r="AU153" s="18" t="s">
        <v>77</v>
      </c>
    </row>
    <row r="154" s="13" customFormat="1">
      <c r="A154" s="13"/>
      <c r="B154" s="233"/>
      <c r="C154" s="234"/>
      <c r="D154" s="218" t="s">
        <v>129</v>
      </c>
      <c r="E154" s="235" t="s">
        <v>18</v>
      </c>
      <c r="F154" s="236" t="s">
        <v>197</v>
      </c>
      <c r="G154" s="234"/>
      <c r="H154" s="235" t="s">
        <v>18</v>
      </c>
      <c r="I154" s="237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129</v>
      </c>
      <c r="AU154" s="242" t="s">
        <v>77</v>
      </c>
      <c r="AV154" s="13" t="s">
        <v>75</v>
      </c>
      <c r="AW154" s="13" t="s">
        <v>30</v>
      </c>
      <c r="AX154" s="13" t="s">
        <v>68</v>
      </c>
      <c r="AY154" s="242" t="s">
        <v>112</v>
      </c>
    </row>
    <row r="155" s="13" customFormat="1">
      <c r="A155" s="13"/>
      <c r="B155" s="233"/>
      <c r="C155" s="234"/>
      <c r="D155" s="218" t="s">
        <v>129</v>
      </c>
      <c r="E155" s="235" t="s">
        <v>18</v>
      </c>
      <c r="F155" s="236" t="s">
        <v>226</v>
      </c>
      <c r="G155" s="234"/>
      <c r="H155" s="235" t="s">
        <v>18</v>
      </c>
      <c r="I155" s="237"/>
      <c r="J155" s="234"/>
      <c r="K155" s="234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129</v>
      </c>
      <c r="AU155" s="242" t="s">
        <v>77</v>
      </c>
      <c r="AV155" s="13" t="s">
        <v>75</v>
      </c>
      <c r="AW155" s="13" t="s">
        <v>30</v>
      </c>
      <c r="AX155" s="13" t="s">
        <v>68</v>
      </c>
      <c r="AY155" s="242" t="s">
        <v>112</v>
      </c>
    </row>
    <row r="156" s="13" customFormat="1">
      <c r="A156" s="13"/>
      <c r="B156" s="233"/>
      <c r="C156" s="234"/>
      <c r="D156" s="218" t="s">
        <v>129</v>
      </c>
      <c r="E156" s="235" t="s">
        <v>18</v>
      </c>
      <c r="F156" s="236" t="s">
        <v>227</v>
      </c>
      <c r="G156" s="234"/>
      <c r="H156" s="235" t="s">
        <v>18</v>
      </c>
      <c r="I156" s="237"/>
      <c r="J156" s="234"/>
      <c r="K156" s="234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129</v>
      </c>
      <c r="AU156" s="242" t="s">
        <v>77</v>
      </c>
      <c r="AV156" s="13" t="s">
        <v>75</v>
      </c>
      <c r="AW156" s="13" t="s">
        <v>30</v>
      </c>
      <c r="AX156" s="13" t="s">
        <v>68</v>
      </c>
      <c r="AY156" s="242" t="s">
        <v>112</v>
      </c>
    </row>
    <row r="157" s="14" customFormat="1">
      <c r="A157" s="14"/>
      <c r="B157" s="243"/>
      <c r="C157" s="244"/>
      <c r="D157" s="218" t="s">
        <v>129</v>
      </c>
      <c r="E157" s="245" t="s">
        <v>18</v>
      </c>
      <c r="F157" s="246" t="s">
        <v>234</v>
      </c>
      <c r="G157" s="244"/>
      <c r="H157" s="247">
        <v>22.890000000000001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129</v>
      </c>
      <c r="AU157" s="253" t="s">
        <v>77</v>
      </c>
      <c r="AV157" s="14" t="s">
        <v>77</v>
      </c>
      <c r="AW157" s="14" t="s">
        <v>30</v>
      </c>
      <c r="AX157" s="14" t="s">
        <v>75</v>
      </c>
      <c r="AY157" s="253" t="s">
        <v>112</v>
      </c>
    </row>
    <row r="158" s="2" customFormat="1" ht="14.4" customHeight="1">
      <c r="A158" s="39"/>
      <c r="B158" s="40"/>
      <c r="C158" s="205" t="s">
        <v>235</v>
      </c>
      <c r="D158" s="205" t="s">
        <v>114</v>
      </c>
      <c r="E158" s="206" t="s">
        <v>236</v>
      </c>
      <c r="F158" s="207" t="s">
        <v>237</v>
      </c>
      <c r="G158" s="208" t="s">
        <v>134</v>
      </c>
      <c r="H158" s="209">
        <v>1356</v>
      </c>
      <c r="I158" s="210"/>
      <c r="J158" s="211">
        <f>ROUND(I158*H158,2)</f>
        <v>0</v>
      </c>
      <c r="K158" s="207" t="s">
        <v>118</v>
      </c>
      <c r="L158" s="45"/>
      <c r="M158" s="212" t="s">
        <v>18</v>
      </c>
      <c r="N158" s="213" t="s">
        <v>39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119</v>
      </c>
      <c r="AT158" s="216" t="s">
        <v>114</v>
      </c>
      <c r="AU158" s="216" t="s">
        <v>77</v>
      </c>
      <c r="AY158" s="18" t="s">
        <v>112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75</v>
      </c>
      <c r="BK158" s="217">
        <f>ROUND(I158*H158,2)</f>
        <v>0</v>
      </c>
      <c r="BL158" s="18" t="s">
        <v>119</v>
      </c>
      <c r="BM158" s="216" t="s">
        <v>238</v>
      </c>
    </row>
    <row r="159" s="2" customFormat="1">
      <c r="A159" s="39"/>
      <c r="B159" s="40"/>
      <c r="C159" s="41"/>
      <c r="D159" s="218" t="s">
        <v>121</v>
      </c>
      <c r="E159" s="41"/>
      <c r="F159" s="219" t="s">
        <v>239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121</v>
      </c>
      <c r="AU159" s="18" t="s">
        <v>77</v>
      </c>
    </row>
    <row r="160" s="13" customFormat="1">
      <c r="A160" s="13"/>
      <c r="B160" s="233"/>
      <c r="C160" s="234"/>
      <c r="D160" s="218" t="s">
        <v>129</v>
      </c>
      <c r="E160" s="235" t="s">
        <v>18</v>
      </c>
      <c r="F160" s="236" t="s">
        <v>240</v>
      </c>
      <c r="G160" s="234"/>
      <c r="H160" s="235" t="s">
        <v>18</v>
      </c>
      <c r="I160" s="237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129</v>
      </c>
      <c r="AU160" s="242" t="s">
        <v>77</v>
      </c>
      <c r="AV160" s="13" t="s">
        <v>75</v>
      </c>
      <c r="AW160" s="13" t="s">
        <v>30</v>
      </c>
      <c r="AX160" s="13" t="s">
        <v>68</v>
      </c>
      <c r="AY160" s="242" t="s">
        <v>112</v>
      </c>
    </row>
    <row r="161" s="14" customFormat="1">
      <c r="A161" s="14"/>
      <c r="B161" s="243"/>
      <c r="C161" s="244"/>
      <c r="D161" s="218" t="s">
        <v>129</v>
      </c>
      <c r="E161" s="245" t="s">
        <v>18</v>
      </c>
      <c r="F161" s="246" t="s">
        <v>138</v>
      </c>
      <c r="G161" s="244"/>
      <c r="H161" s="247">
        <v>66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129</v>
      </c>
      <c r="AU161" s="253" t="s">
        <v>77</v>
      </c>
      <c r="AV161" s="14" t="s">
        <v>77</v>
      </c>
      <c r="AW161" s="14" t="s">
        <v>30</v>
      </c>
      <c r="AX161" s="14" t="s">
        <v>68</v>
      </c>
      <c r="AY161" s="253" t="s">
        <v>112</v>
      </c>
    </row>
    <row r="162" s="14" customFormat="1">
      <c r="A162" s="14"/>
      <c r="B162" s="243"/>
      <c r="C162" s="244"/>
      <c r="D162" s="218" t="s">
        <v>129</v>
      </c>
      <c r="E162" s="245" t="s">
        <v>18</v>
      </c>
      <c r="F162" s="246" t="s">
        <v>154</v>
      </c>
      <c r="G162" s="244"/>
      <c r="H162" s="247">
        <v>1290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129</v>
      </c>
      <c r="AU162" s="253" t="s">
        <v>77</v>
      </c>
      <c r="AV162" s="14" t="s">
        <v>77</v>
      </c>
      <c r="AW162" s="14" t="s">
        <v>30</v>
      </c>
      <c r="AX162" s="14" t="s">
        <v>68</v>
      </c>
      <c r="AY162" s="253" t="s">
        <v>112</v>
      </c>
    </row>
    <row r="163" s="15" customFormat="1">
      <c r="A163" s="15"/>
      <c r="B163" s="254"/>
      <c r="C163" s="255"/>
      <c r="D163" s="218" t="s">
        <v>129</v>
      </c>
      <c r="E163" s="256" t="s">
        <v>18</v>
      </c>
      <c r="F163" s="257" t="s">
        <v>191</v>
      </c>
      <c r="G163" s="255"/>
      <c r="H163" s="258">
        <v>1356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129</v>
      </c>
      <c r="AU163" s="264" t="s">
        <v>77</v>
      </c>
      <c r="AV163" s="15" t="s">
        <v>119</v>
      </c>
      <c r="AW163" s="15" t="s">
        <v>30</v>
      </c>
      <c r="AX163" s="15" t="s">
        <v>75</v>
      </c>
      <c r="AY163" s="264" t="s">
        <v>112</v>
      </c>
    </row>
    <row r="164" s="2" customFormat="1" ht="14.4" customHeight="1">
      <c r="A164" s="39"/>
      <c r="B164" s="40"/>
      <c r="C164" s="205" t="s">
        <v>7</v>
      </c>
      <c r="D164" s="205" t="s">
        <v>114</v>
      </c>
      <c r="E164" s="206" t="s">
        <v>241</v>
      </c>
      <c r="F164" s="207" t="s">
        <v>242</v>
      </c>
      <c r="G164" s="208" t="s">
        <v>243</v>
      </c>
      <c r="H164" s="209">
        <v>0.52800000000000002</v>
      </c>
      <c r="I164" s="210"/>
      <c r="J164" s="211">
        <f>ROUND(I164*H164,2)</f>
        <v>0</v>
      </c>
      <c r="K164" s="207" t="s">
        <v>118</v>
      </c>
      <c r="L164" s="45"/>
      <c r="M164" s="212" t="s">
        <v>18</v>
      </c>
      <c r="N164" s="213" t="s">
        <v>39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119</v>
      </c>
      <c r="AT164" s="216" t="s">
        <v>114</v>
      </c>
      <c r="AU164" s="216" t="s">
        <v>77</v>
      </c>
      <c r="AY164" s="18" t="s">
        <v>112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75</v>
      </c>
      <c r="BK164" s="217">
        <f>ROUND(I164*H164,2)</f>
        <v>0</v>
      </c>
      <c r="BL164" s="18" t="s">
        <v>119</v>
      </c>
      <c r="BM164" s="216" t="s">
        <v>244</v>
      </c>
    </row>
    <row r="165" s="2" customFormat="1">
      <c r="A165" s="39"/>
      <c r="B165" s="40"/>
      <c r="C165" s="41"/>
      <c r="D165" s="218" t="s">
        <v>121</v>
      </c>
      <c r="E165" s="41"/>
      <c r="F165" s="219" t="s">
        <v>245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121</v>
      </c>
      <c r="AU165" s="18" t="s">
        <v>77</v>
      </c>
    </row>
    <row r="166" s="13" customFormat="1">
      <c r="A166" s="13"/>
      <c r="B166" s="233"/>
      <c r="C166" s="234"/>
      <c r="D166" s="218" t="s">
        <v>129</v>
      </c>
      <c r="E166" s="235" t="s">
        <v>18</v>
      </c>
      <c r="F166" s="236" t="s">
        <v>197</v>
      </c>
      <c r="G166" s="234"/>
      <c r="H166" s="235" t="s">
        <v>18</v>
      </c>
      <c r="I166" s="237"/>
      <c r="J166" s="234"/>
      <c r="K166" s="234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129</v>
      </c>
      <c r="AU166" s="242" t="s">
        <v>77</v>
      </c>
      <c r="AV166" s="13" t="s">
        <v>75</v>
      </c>
      <c r="AW166" s="13" t="s">
        <v>30</v>
      </c>
      <c r="AX166" s="13" t="s">
        <v>68</v>
      </c>
      <c r="AY166" s="242" t="s">
        <v>112</v>
      </c>
    </row>
    <row r="167" s="13" customFormat="1">
      <c r="A167" s="13"/>
      <c r="B167" s="233"/>
      <c r="C167" s="234"/>
      <c r="D167" s="218" t="s">
        <v>129</v>
      </c>
      <c r="E167" s="235" t="s">
        <v>18</v>
      </c>
      <c r="F167" s="236" t="s">
        <v>246</v>
      </c>
      <c r="G167" s="234"/>
      <c r="H167" s="235" t="s">
        <v>18</v>
      </c>
      <c r="I167" s="237"/>
      <c r="J167" s="234"/>
      <c r="K167" s="234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129</v>
      </c>
      <c r="AU167" s="242" t="s">
        <v>77</v>
      </c>
      <c r="AV167" s="13" t="s">
        <v>75</v>
      </c>
      <c r="AW167" s="13" t="s">
        <v>30</v>
      </c>
      <c r="AX167" s="13" t="s">
        <v>68</v>
      </c>
      <c r="AY167" s="242" t="s">
        <v>112</v>
      </c>
    </row>
    <row r="168" s="14" customFormat="1">
      <c r="A168" s="14"/>
      <c r="B168" s="243"/>
      <c r="C168" s="244"/>
      <c r="D168" s="218" t="s">
        <v>129</v>
      </c>
      <c r="E168" s="245" t="s">
        <v>18</v>
      </c>
      <c r="F168" s="246" t="s">
        <v>247</v>
      </c>
      <c r="G168" s="244"/>
      <c r="H168" s="247">
        <v>0.035999999999999997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129</v>
      </c>
      <c r="AU168" s="253" t="s">
        <v>77</v>
      </c>
      <c r="AV168" s="14" t="s">
        <v>77</v>
      </c>
      <c r="AW168" s="14" t="s">
        <v>30</v>
      </c>
      <c r="AX168" s="14" t="s">
        <v>68</v>
      </c>
      <c r="AY168" s="253" t="s">
        <v>112</v>
      </c>
    </row>
    <row r="169" s="13" customFormat="1">
      <c r="A169" s="13"/>
      <c r="B169" s="233"/>
      <c r="C169" s="234"/>
      <c r="D169" s="218" t="s">
        <v>129</v>
      </c>
      <c r="E169" s="235" t="s">
        <v>18</v>
      </c>
      <c r="F169" s="236" t="s">
        <v>248</v>
      </c>
      <c r="G169" s="234"/>
      <c r="H169" s="235" t="s">
        <v>18</v>
      </c>
      <c r="I169" s="237"/>
      <c r="J169" s="234"/>
      <c r="K169" s="234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129</v>
      </c>
      <c r="AU169" s="242" t="s">
        <v>77</v>
      </c>
      <c r="AV169" s="13" t="s">
        <v>75</v>
      </c>
      <c r="AW169" s="13" t="s">
        <v>30</v>
      </c>
      <c r="AX169" s="13" t="s">
        <v>68</v>
      </c>
      <c r="AY169" s="242" t="s">
        <v>112</v>
      </c>
    </row>
    <row r="170" s="14" customFormat="1">
      <c r="A170" s="14"/>
      <c r="B170" s="243"/>
      <c r="C170" s="244"/>
      <c r="D170" s="218" t="s">
        <v>129</v>
      </c>
      <c r="E170" s="245" t="s">
        <v>18</v>
      </c>
      <c r="F170" s="246" t="s">
        <v>249</v>
      </c>
      <c r="G170" s="244"/>
      <c r="H170" s="247">
        <v>0.012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129</v>
      </c>
      <c r="AU170" s="253" t="s">
        <v>77</v>
      </c>
      <c r="AV170" s="14" t="s">
        <v>77</v>
      </c>
      <c r="AW170" s="14" t="s">
        <v>30</v>
      </c>
      <c r="AX170" s="14" t="s">
        <v>68</v>
      </c>
      <c r="AY170" s="253" t="s">
        <v>112</v>
      </c>
    </row>
    <row r="171" s="13" customFormat="1">
      <c r="A171" s="13"/>
      <c r="B171" s="233"/>
      <c r="C171" s="234"/>
      <c r="D171" s="218" t="s">
        <v>129</v>
      </c>
      <c r="E171" s="235" t="s">
        <v>18</v>
      </c>
      <c r="F171" s="236" t="s">
        <v>250</v>
      </c>
      <c r="G171" s="234"/>
      <c r="H171" s="235" t="s">
        <v>18</v>
      </c>
      <c r="I171" s="237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129</v>
      </c>
      <c r="AU171" s="242" t="s">
        <v>77</v>
      </c>
      <c r="AV171" s="13" t="s">
        <v>75</v>
      </c>
      <c r="AW171" s="13" t="s">
        <v>30</v>
      </c>
      <c r="AX171" s="13" t="s">
        <v>68</v>
      </c>
      <c r="AY171" s="242" t="s">
        <v>112</v>
      </c>
    </row>
    <row r="172" s="14" customFormat="1">
      <c r="A172" s="14"/>
      <c r="B172" s="243"/>
      <c r="C172" s="244"/>
      <c r="D172" s="218" t="s">
        <v>129</v>
      </c>
      <c r="E172" s="245" t="s">
        <v>18</v>
      </c>
      <c r="F172" s="246" t="s">
        <v>251</v>
      </c>
      <c r="G172" s="244"/>
      <c r="H172" s="247">
        <v>0.47999999999999998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129</v>
      </c>
      <c r="AU172" s="253" t="s">
        <v>77</v>
      </c>
      <c r="AV172" s="14" t="s">
        <v>77</v>
      </c>
      <c r="AW172" s="14" t="s">
        <v>30</v>
      </c>
      <c r="AX172" s="14" t="s">
        <v>68</v>
      </c>
      <c r="AY172" s="253" t="s">
        <v>112</v>
      </c>
    </row>
    <row r="173" s="15" customFormat="1">
      <c r="A173" s="15"/>
      <c r="B173" s="254"/>
      <c r="C173" s="255"/>
      <c r="D173" s="218" t="s">
        <v>129</v>
      </c>
      <c r="E173" s="256" t="s">
        <v>18</v>
      </c>
      <c r="F173" s="257" t="s">
        <v>191</v>
      </c>
      <c r="G173" s="255"/>
      <c r="H173" s="258">
        <v>0.52800000000000002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129</v>
      </c>
      <c r="AU173" s="264" t="s">
        <v>77</v>
      </c>
      <c r="AV173" s="15" t="s">
        <v>119</v>
      </c>
      <c r="AW173" s="15" t="s">
        <v>30</v>
      </c>
      <c r="AX173" s="15" t="s">
        <v>75</v>
      </c>
      <c r="AY173" s="264" t="s">
        <v>112</v>
      </c>
    </row>
    <row r="174" s="2" customFormat="1" ht="14.4" customHeight="1">
      <c r="A174" s="39"/>
      <c r="B174" s="40"/>
      <c r="C174" s="223" t="s">
        <v>252</v>
      </c>
      <c r="D174" s="223" t="s">
        <v>123</v>
      </c>
      <c r="E174" s="224" t="s">
        <v>253</v>
      </c>
      <c r="F174" s="225" t="s">
        <v>254</v>
      </c>
      <c r="G174" s="226" t="s">
        <v>126</v>
      </c>
      <c r="H174" s="227">
        <v>36.030000000000001</v>
      </c>
      <c r="I174" s="228"/>
      <c r="J174" s="229">
        <f>ROUND(I174*H174,2)</f>
        <v>0</v>
      </c>
      <c r="K174" s="225" t="s">
        <v>18</v>
      </c>
      <c r="L174" s="230"/>
      <c r="M174" s="231" t="s">
        <v>18</v>
      </c>
      <c r="N174" s="232" t="s">
        <v>39</v>
      </c>
      <c r="O174" s="85"/>
      <c r="P174" s="214">
        <f>O174*H174</f>
        <v>0</v>
      </c>
      <c r="Q174" s="214">
        <v>0.001</v>
      </c>
      <c r="R174" s="214">
        <f>Q174*H174</f>
        <v>0.03603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127</v>
      </c>
      <c r="AT174" s="216" t="s">
        <v>123</v>
      </c>
      <c r="AU174" s="216" t="s">
        <v>77</v>
      </c>
      <c r="AY174" s="18" t="s">
        <v>112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75</v>
      </c>
      <c r="BK174" s="217">
        <f>ROUND(I174*H174,2)</f>
        <v>0</v>
      </c>
      <c r="BL174" s="18" t="s">
        <v>119</v>
      </c>
      <c r="BM174" s="216" t="s">
        <v>255</v>
      </c>
    </row>
    <row r="175" s="14" customFormat="1">
      <c r="A175" s="14"/>
      <c r="B175" s="243"/>
      <c r="C175" s="244"/>
      <c r="D175" s="218" t="s">
        <v>129</v>
      </c>
      <c r="E175" s="245" t="s">
        <v>18</v>
      </c>
      <c r="F175" s="246" t="s">
        <v>256</v>
      </c>
      <c r="G175" s="244"/>
      <c r="H175" s="247">
        <v>36.030000000000001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129</v>
      </c>
      <c r="AU175" s="253" t="s">
        <v>77</v>
      </c>
      <c r="AV175" s="14" t="s">
        <v>77</v>
      </c>
      <c r="AW175" s="14" t="s">
        <v>30</v>
      </c>
      <c r="AX175" s="14" t="s">
        <v>75</v>
      </c>
      <c r="AY175" s="253" t="s">
        <v>112</v>
      </c>
    </row>
    <row r="176" s="13" customFormat="1">
      <c r="A176" s="13"/>
      <c r="B176" s="233"/>
      <c r="C176" s="234"/>
      <c r="D176" s="218" t="s">
        <v>129</v>
      </c>
      <c r="E176" s="235" t="s">
        <v>18</v>
      </c>
      <c r="F176" s="236" t="s">
        <v>257</v>
      </c>
      <c r="G176" s="234"/>
      <c r="H176" s="235" t="s">
        <v>18</v>
      </c>
      <c r="I176" s="237"/>
      <c r="J176" s="234"/>
      <c r="K176" s="234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129</v>
      </c>
      <c r="AU176" s="242" t="s">
        <v>77</v>
      </c>
      <c r="AV176" s="13" t="s">
        <v>75</v>
      </c>
      <c r="AW176" s="13" t="s">
        <v>30</v>
      </c>
      <c r="AX176" s="13" t="s">
        <v>68</v>
      </c>
      <c r="AY176" s="242" t="s">
        <v>112</v>
      </c>
    </row>
    <row r="177" s="2" customFormat="1" ht="14.4" customHeight="1">
      <c r="A177" s="39"/>
      <c r="B177" s="40"/>
      <c r="C177" s="223" t="s">
        <v>258</v>
      </c>
      <c r="D177" s="223" t="s">
        <v>123</v>
      </c>
      <c r="E177" s="224" t="s">
        <v>259</v>
      </c>
      <c r="F177" s="225" t="s">
        <v>260</v>
      </c>
      <c r="G177" s="226" t="s">
        <v>126</v>
      </c>
      <c r="H177" s="227">
        <v>12.4</v>
      </c>
      <c r="I177" s="228"/>
      <c r="J177" s="229">
        <f>ROUND(I177*H177,2)</f>
        <v>0</v>
      </c>
      <c r="K177" s="225" t="s">
        <v>18</v>
      </c>
      <c r="L177" s="230"/>
      <c r="M177" s="231" t="s">
        <v>18</v>
      </c>
      <c r="N177" s="232" t="s">
        <v>39</v>
      </c>
      <c r="O177" s="85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6" t="s">
        <v>127</v>
      </c>
      <c r="AT177" s="216" t="s">
        <v>123</v>
      </c>
      <c r="AU177" s="216" t="s">
        <v>77</v>
      </c>
      <c r="AY177" s="18" t="s">
        <v>112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8" t="s">
        <v>75</v>
      </c>
      <c r="BK177" s="217">
        <f>ROUND(I177*H177,2)</f>
        <v>0</v>
      </c>
      <c r="BL177" s="18" t="s">
        <v>119</v>
      </c>
      <c r="BM177" s="216" t="s">
        <v>261</v>
      </c>
    </row>
    <row r="178" s="13" customFormat="1">
      <c r="A178" s="13"/>
      <c r="B178" s="233"/>
      <c r="C178" s="234"/>
      <c r="D178" s="218" t="s">
        <v>129</v>
      </c>
      <c r="E178" s="235" t="s">
        <v>18</v>
      </c>
      <c r="F178" s="236" t="s">
        <v>248</v>
      </c>
      <c r="G178" s="234"/>
      <c r="H178" s="235" t="s">
        <v>18</v>
      </c>
      <c r="I178" s="237"/>
      <c r="J178" s="234"/>
      <c r="K178" s="234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129</v>
      </c>
      <c r="AU178" s="242" t="s">
        <v>77</v>
      </c>
      <c r="AV178" s="13" t="s">
        <v>75</v>
      </c>
      <c r="AW178" s="13" t="s">
        <v>30</v>
      </c>
      <c r="AX178" s="13" t="s">
        <v>68</v>
      </c>
      <c r="AY178" s="242" t="s">
        <v>112</v>
      </c>
    </row>
    <row r="179" s="14" customFormat="1">
      <c r="A179" s="14"/>
      <c r="B179" s="243"/>
      <c r="C179" s="244"/>
      <c r="D179" s="218" t="s">
        <v>129</v>
      </c>
      <c r="E179" s="245" t="s">
        <v>18</v>
      </c>
      <c r="F179" s="246" t="s">
        <v>262</v>
      </c>
      <c r="G179" s="244"/>
      <c r="H179" s="247">
        <v>12.4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129</v>
      </c>
      <c r="AU179" s="253" t="s">
        <v>77</v>
      </c>
      <c r="AV179" s="14" t="s">
        <v>77</v>
      </c>
      <c r="AW179" s="14" t="s">
        <v>30</v>
      </c>
      <c r="AX179" s="14" t="s">
        <v>75</v>
      </c>
      <c r="AY179" s="253" t="s">
        <v>112</v>
      </c>
    </row>
    <row r="180" s="2" customFormat="1" ht="14.4" customHeight="1">
      <c r="A180" s="39"/>
      <c r="B180" s="40"/>
      <c r="C180" s="205" t="s">
        <v>263</v>
      </c>
      <c r="D180" s="205" t="s">
        <v>114</v>
      </c>
      <c r="E180" s="206" t="s">
        <v>264</v>
      </c>
      <c r="F180" s="207" t="s">
        <v>265</v>
      </c>
      <c r="G180" s="208" t="s">
        <v>117</v>
      </c>
      <c r="H180" s="209">
        <v>1177.5</v>
      </c>
      <c r="I180" s="210"/>
      <c r="J180" s="211">
        <f>ROUND(I180*H180,2)</f>
        <v>0</v>
      </c>
      <c r="K180" s="207" t="s">
        <v>18</v>
      </c>
      <c r="L180" s="45"/>
      <c r="M180" s="212" t="s">
        <v>18</v>
      </c>
      <c r="N180" s="213" t="s">
        <v>39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119</v>
      </c>
      <c r="AT180" s="216" t="s">
        <v>114</v>
      </c>
      <c r="AU180" s="216" t="s">
        <v>77</v>
      </c>
      <c r="AY180" s="18" t="s">
        <v>112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75</v>
      </c>
      <c r="BK180" s="217">
        <f>ROUND(I180*H180,2)</f>
        <v>0</v>
      </c>
      <c r="BL180" s="18" t="s">
        <v>119</v>
      </c>
      <c r="BM180" s="216" t="s">
        <v>266</v>
      </c>
    </row>
    <row r="181" s="2" customFormat="1">
      <c r="A181" s="39"/>
      <c r="B181" s="40"/>
      <c r="C181" s="41"/>
      <c r="D181" s="218" t="s">
        <v>121</v>
      </c>
      <c r="E181" s="41"/>
      <c r="F181" s="219" t="s">
        <v>267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121</v>
      </c>
      <c r="AU181" s="18" t="s">
        <v>77</v>
      </c>
    </row>
    <row r="182" s="13" customFormat="1">
      <c r="A182" s="13"/>
      <c r="B182" s="233"/>
      <c r="C182" s="234"/>
      <c r="D182" s="218" t="s">
        <v>129</v>
      </c>
      <c r="E182" s="235" t="s">
        <v>18</v>
      </c>
      <c r="F182" s="236" t="s">
        <v>268</v>
      </c>
      <c r="G182" s="234"/>
      <c r="H182" s="235" t="s">
        <v>18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129</v>
      </c>
      <c r="AU182" s="242" t="s">
        <v>77</v>
      </c>
      <c r="AV182" s="13" t="s">
        <v>75</v>
      </c>
      <c r="AW182" s="13" t="s">
        <v>30</v>
      </c>
      <c r="AX182" s="13" t="s">
        <v>68</v>
      </c>
      <c r="AY182" s="242" t="s">
        <v>112</v>
      </c>
    </row>
    <row r="183" s="14" customFormat="1">
      <c r="A183" s="14"/>
      <c r="B183" s="243"/>
      <c r="C183" s="244"/>
      <c r="D183" s="218" t="s">
        <v>129</v>
      </c>
      <c r="E183" s="245" t="s">
        <v>18</v>
      </c>
      <c r="F183" s="246" t="s">
        <v>269</v>
      </c>
      <c r="G183" s="244"/>
      <c r="H183" s="247">
        <v>1177.5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129</v>
      </c>
      <c r="AU183" s="253" t="s">
        <v>77</v>
      </c>
      <c r="AV183" s="14" t="s">
        <v>77</v>
      </c>
      <c r="AW183" s="14" t="s">
        <v>30</v>
      </c>
      <c r="AX183" s="14" t="s">
        <v>75</v>
      </c>
      <c r="AY183" s="253" t="s">
        <v>112</v>
      </c>
    </row>
    <row r="184" s="2" customFormat="1" ht="14.4" customHeight="1">
      <c r="A184" s="39"/>
      <c r="B184" s="40"/>
      <c r="C184" s="223" t="s">
        <v>270</v>
      </c>
      <c r="D184" s="223" t="s">
        <v>123</v>
      </c>
      <c r="E184" s="224" t="s">
        <v>271</v>
      </c>
      <c r="F184" s="225" t="s">
        <v>272</v>
      </c>
      <c r="G184" s="226" t="s">
        <v>243</v>
      </c>
      <c r="H184" s="227">
        <v>176.625</v>
      </c>
      <c r="I184" s="228"/>
      <c r="J184" s="229">
        <f>ROUND(I184*H184,2)</f>
        <v>0</v>
      </c>
      <c r="K184" s="225" t="s">
        <v>18</v>
      </c>
      <c r="L184" s="230"/>
      <c r="M184" s="231" t="s">
        <v>18</v>
      </c>
      <c r="N184" s="232" t="s">
        <v>39</v>
      </c>
      <c r="O184" s="85"/>
      <c r="P184" s="214">
        <f>O184*H184</f>
        <v>0</v>
      </c>
      <c r="Q184" s="214">
        <v>0.20000000000000001</v>
      </c>
      <c r="R184" s="214">
        <f>Q184*H184</f>
        <v>35.325000000000003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127</v>
      </c>
      <c r="AT184" s="216" t="s">
        <v>123</v>
      </c>
      <c r="AU184" s="216" t="s">
        <v>77</v>
      </c>
      <c r="AY184" s="18" t="s">
        <v>112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75</v>
      </c>
      <c r="BK184" s="217">
        <f>ROUND(I184*H184,2)</f>
        <v>0</v>
      </c>
      <c r="BL184" s="18" t="s">
        <v>119</v>
      </c>
      <c r="BM184" s="216" t="s">
        <v>273</v>
      </c>
    </row>
    <row r="185" s="13" customFormat="1">
      <c r="A185" s="13"/>
      <c r="B185" s="233"/>
      <c r="C185" s="234"/>
      <c r="D185" s="218" t="s">
        <v>129</v>
      </c>
      <c r="E185" s="235" t="s">
        <v>18</v>
      </c>
      <c r="F185" s="236" t="s">
        <v>274</v>
      </c>
      <c r="G185" s="234"/>
      <c r="H185" s="235" t="s">
        <v>18</v>
      </c>
      <c r="I185" s="237"/>
      <c r="J185" s="234"/>
      <c r="K185" s="234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129</v>
      </c>
      <c r="AU185" s="242" t="s">
        <v>77</v>
      </c>
      <c r="AV185" s="13" t="s">
        <v>75</v>
      </c>
      <c r="AW185" s="13" t="s">
        <v>30</v>
      </c>
      <c r="AX185" s="13" t="s">
        <v>68</v>
      </c>
      <c r="AY185" s="242" t="s">
        <v>112</v>
      </c>
    </row>
    <row r="186" s="14" customFormat="1">
      <c r="A186" s="14"/>
      <c r="B186" s="243"/>
      <c r="C186" s="244"/>
      <c r="D186" s="218" t="s">
        <v>129</v>
      </c>
      <c r="E186" s="245" t="s">
        <v>18</v>
      </c>
      <c r="F186" s="246" t="s">
        <v>275</v>
      </c>
      <c r="G186" s="244"/>
      <c r="H186" s="247">
        <v>176.625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129</v>
      </c>
      <c r="AU186" s="253" t="s">
        <v>77</v>
      </c>
      <c r="AV186" s="14" t="s">
        <v>77</v>
      </c>
      <c r="AW186" s="14" t="s">
        <v>30</v>
      </c>
      <c r="AX186" s="14" t="s">
        <v>75</v>
      </c>
      <c r="AY186" s="253" t="s">
        <v>112</v>
      </c>
    </row>
    <row r="187" s="2" customFormat="1" ht="14.4" customHeight="1">
      <c r="A187" s="39"/>
      <c r="B187" s="40"/>
      <c r="C187" s="205" t="s">
        <v>276</v>
      </c>
      <c r="D187" s="205" t="s">
        <v>114</v>
      </c>
      <c r="E187" s="206" t="s">
        <v>277</v>
      </c>
      <c r="F187" s="207" t="s">
        <v>278</v>
      </c>
      <c r="G187" s="208" t="s">
        <v>243</v>
      </c>
      <c r="H187" s="209">
        <v>52.380000000000003</v>
      </c>
      <c r="I187" s="210"/>
      <c r="J187" s="211">
        <f>ROUND(I187*H187,2)</f>
        <v>0</v>
      </c>
      <c r="K187" s="207" t="s">
        <v>118</v>
      </c>
      <c r="L187" s="45"/>
      <c r="M187" s="212" t="s">
        <v>18</v>
      </c>
      <c r="N187" s="213" t="s">
        <v>39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119</v>
      </c>
      <c r="AT187" s="216" t="s">
        <v>114</v>
      </c>
      <c r="AU187" s="216" t="s">
        <v>77</v>
      </c>
      <c r="AY187" s="18" t="s">
        <v>112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75</v>
      </c>
      <c r="BK187" s="217">
        <f>ROUND(I187*H187,2)</f>
        <v>0</v>
      </c>
      <c r="BL187" s="18" t="s">
        <v>119</v>
      </c>
      <c r="BM187" s="216" t="s">
        <v>279</v>
      </c>
    </row>
    <row r="188" s="13" customFormat="1">
      <c r="A188" s="13"/>
      <c r="B188" s="233"/>
      <c r="C188" s="234"/>
      <c r="D188" s="218" t="s">
        <v>129</v>
      </c>
      <c r="E188" s="235" t="s">
        <v>18</v>
      </c>
      <c r="F188" s="236" t="s">
        <v>197</v>
      </c>
      <c r="G188" s="234"/>
      <c r="H188" s="235" t="s">
        <v>18</v>
      </c>
      <c r="I188" s="237"/>
      <c r="J188" s="234"/>
      <c r="K188" s="234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129</v>
      </c>
      <c r="AU188" s="242" t="s">
        <v>77</v>
      </c>
      <c r="AV188" s="13" t="s">
        <v>75</v>
      </c>
      <c r="AW188" s="13" t="s">
        <v>30</v>
      </c>
      <c r="AX188" s="13" t="s">
        <v>68</v>
      </c>
      <c r="AY188" s="242" t="s">
        <v>112</v>
      </c>
    </row>
    <row r="189" s="13" customFormat="1">
      <c r="A189" s="13"/>
      <c r="B189" s="233"/>
      <c r="C189" s="234"/>
      <c r="D189" s="218" t="s">
        <v>129</v>
      </c>
      <c r="E189" s="235" t="s">
        <v>18</v>
      </c>
      <c r="F189" s="236" t="s">
        <v>280</v>
      </c>
      <c r="G189" s="234"/>
      <c r="H189" s="235" t="s">
        <v>18</v>
      </c>
      <c r="I189" s="237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129</v>
      </c>
      <c r="AU189" s="242" t="s">
        <v>77</v>
      </c>
      <c r="AV189" s="13" t="s">
        <v>75</v>
      </c>
      <c r="AW189" s="13" t="s">
        <v>30</v>
      </c>
      <c r="AX189" s="13" t="s">
        <v>68</v>
      </c>
      <c r="AY189" s="242" t="s">
        <v>112</v>
      </c>
    </row>
    <row r="190" s="14" customFormat="1">
      <c r="A190" s="14"/>
      <c r="B190" s="243"/>
      <c r="C190" s="244"/>
      <c r="D190" s="218" t="s">
        <v>129</v>
      </c>
      <c r="E190" s="245" t="s">
        <v>18</v>
      </c>
      <c r="F190" s="246" t="s">
        <v>281</v>
      </c>
      <c r="G190" s="244"/>
      <c r="H190" s="247">
        <v>6.5999999999999996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129</v>
      </c>
      <c r="AU190" s="253" t="s">
        <v>77</v>
      </c>
      <c r="AV190" s="14" t="s">
        <v>77</v>
      </c>
      <c r="AW190" s="14" t="s">
        <v>30</v>
      </c>
      <c r="AX190" s="14" t="s">
        <v>68</v>
      </c>
      <c r="AY190" s="253" t="s">
        <v>112</v>
      </c>
    </row>
    <row r="191" s="13" customFormat="1">
      <c r="A191" s="13"/>
      <c r="B191" s="233"/>
      <c r="C191" s="234"/>
      <c r="D191" s="218" t="s">
        <v>129</v>
      </c>
      <c r="E191" s="235" t="s">
        <v>18</v>
      </c>
      <c r="F191" s="236" t="s">
        <v>282</v>
      </c>
      <c r="G191" s="234"/>
      <c r="H191" s="235" t="s">
        <v>18</v>
      </c>
      <c r="I191" s="237"/>
      <c r="J191" s="234"/>
      <c r="K191" s="234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129</v>
      </c>
      <c r="AU191" s="242" t="s">
        <v>77</v>
      </c>
      <c r="AV191" s="13" t="s">
        <v>75</v>
      </c>
      <c r="AW191" s="13" t="s">
        <v>30</v>
      </c>
      <c r="AX191" s="13" t="s">
        <v>68</v>
      </c>
      <c r="AY191" s="242" t="s">
        <v>112</v>
      </c>
    </row>
    <row r="192" s="14" customFormat="1">
      <c r="A192" s="14"/>
      <c r="B192" s="243"/>
      <c r="C192" s="244"/>
      <c r="D192" s="218" t="s">
        <v>129</v>
      </c>
      <c r="E192" s="245" t="s">
        <v>18</v>
      </c>
      <c r="F192" s="246" t="s">
        <v>283</v>
      </c>
      <c r="G192" s="244"/>
      <c r="H192" s="247">
        <v>45.780000000000001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129</v>
      </c>
      <c r="AU192" s="253" t="s">
        <v>77</v>
      </c>
      <c r="AV192" s="14" t="s">
        <v>77</v>
      </c>
      <c r="AW192" s="14" t="s">
        <v>30</v>
      </c>
      <c r="AX192" s="14" t="s">
        <v>68</v>
      </c>
      <c r="AY192" s="253" t="s">
        <v>112</v>
      </c>
    </row>
    <row r="193" s="15" customFormat="1">
      <c r="A193" s="15"/>
      <c r="B193" s="254"/>
      <c r="C193" s="255"/>
      <c r="D193" s="218" t="s">
        <v>129</v>
      </c>
      <c r="E193" s="256" t="s">
        <v>18</v>
      </c>
      <c r="F193" s="257" t="s">
        <v>191</v>
      </c>
      <c r="G193" s="255"/>
      <c r="H193" s="258">
        <v>52.380000000000003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129</v>
      </c>
      <c r="AU193" s="264" t="s">
        <v>77</v>
      </c>
      <c r="AV193" s="15" t="s">
        <v>119</v>
      </c>
      <c r="AW193" s="15" t="s">
        <v>30</v>
      </c>
      <c r="AX193" s="15" t="s">
        <v>75</v>
      </c>
      <c r="AY193" s="264" t="s">
        <v>112</v>
      </c>
    </row>
    <row r="194" s="2" customFormat="1" ht="14.4" customHeight="1">
      <c r="A194" s="39"/>
      <c r="B194" s="40"/>
      <c r="C194" s="205" t="s">
        <v>284</v>
      </c>
      <c r="D194" s="205" t="s">
        <v>114</v>
      </c>
      <c r="E194" s="206" t="s">
        <v>285</v>
      </c>
      <c r="F194" s="207" t="s">
        <v>286</v>
      </c>
      <c r="G194" s="208" t="s">
        <v>243</v>
      </c>
      <c r="H194" s="209">
        <v>52.380000000000003</v>
      </c>
      <c r="I194" s="210"/>
      <c r="J194" s="211">
        <f>ROUND(I194*H194,2)</f>
        <v>0</v>
      </c>
      <c r="K194" s="207" t="s">
        <v>118</v>
      </c>
      <c r="L194" s="45"/>
      <c r="M194" s="212" t="s">
        <v>18</v>
      </c>
      <c r="N194" s="213" t="s">
        <v>39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119</v>
      </c>
      <c r="AT194" s="216" t="s">
        <v>114</v>
      </c>
      <c r="AU194" s="216" t="s">
        <v>77</v>
      </c>
      <c r="AY194" s="18" t="s">
        <v>112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75</v>
      </c>
      <c r="BK194" s="217">
        <f>ROUND(I194*H194,2)</f>
        <v>0</v>
      </c>
      <c r="BL194" s="18" t="s">
        <v>119</v>
      </c>
      <c r="BM194" s="216" t="s">
        <v>287</v>
      </c>
    </row>
    <row r="195" s="2" customFormat="1">
      <c r="A195" s="39"/>
      <c r="B195" s="40"/>
      <c r="C195" s="41"/>
      <c r="D195" s="218" t="s">
        <v>121</v>
      </c>
      <c r="E195" s="41"/>
      <c r="F195" s="219" t="s">
        <v>288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121</v>
      </c>
      <c r="AU195" s="18" t="s">
        <v>77</v>
      </c>
    </row>
    <row r="196" s="2" customFormat="1" ht="14.4" customHeight="1">
      <c r="A196" s="39"/>
      <c r="B196" s="40"/>
      <c r="C196" s="205" t="s">
        <v>289</v>
      </c>
      <c r="D196" s="205" t="s">
        <v>114</v>
      </c>
      <c r="E196" s="206" t="s">
        <v>290</v>
      </c>
      <c r="F196" s="207" t="s">
        <v>291</v>
      </c>
      <c r="G196" s="208" t="s">
        <v>243</v>
      </c>
      <c r="H196" s="209">
        <v>52.380000000000003</v>
      </c>
      <c r="I196" s="210"/>
      <c r="J196" s="211">
        <f>ROUND(I196*H196,2)</f>
        <v>0</v>
      </c>
      <c r="K196" s="207" t="s">
        <v>118</v>
      </c>
      <c r="L196" s="45"/>
      <c r="M196" s="212" t="s">
        <v>18</v>
      </c>
      <c r="N196" s="213" t="s">
        <v>39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119</v>
      </c>
      <c r="AT196" s="216" t="s">
        <v>114</v>
      </c>
      <c r="AU196" s="216" t="s">
        <v>77</v>
      </c>
      <c r="AY196" s="18" t="s">
        <v>112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75</v>
      </c>
      <c r="BK196" s="217">
        <f>ROUND(I196*H196,2)</f>
        <v>0</v>
      </c>
      <c r="BL196" s="18" t="s">
        <v>119</v>
      </c>
      <c r="BM196" s="216" t="s">
        <v>292</v>
      </c>
    </row>
    <row r="197" s="2" customFormat="1">
      <c r="A197" s="39"/>
      <c r="B197" s="40"/>
      <c r="C197" s="41"/>
      <c r="D197" s="218" t="s">
        <v>121</v>
      </c>
      <c r="E197" s="41"/>
      <c r="F197" s="219" t="s">
        <v>288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121</v>
      </c>
      <c r="AU197" s="18" t="s">
        <v>77</v>
      </c>
    </row>
    <row r="198" s="2" customFormat="1" ht="24.15" customHeight="1">
      <c r="A198" s="39"/>
      <c r="B198" s="40"/>
      <c r="C198" s="205" t="s">
        <v>293</v>
      </c>
      <c r="D198" s="205" t="s">
        <v>114</v>
      </c>
      <c r="E198" s="206" t="s">
        <v>294</v>
      </c>
      <c r="F198" s="207" t="s">
        <v>295</v>
      </c>
      <c r="G198" s="208" t="s">
        <v>296</v>
      </c>
      <c r="H198" s="209">
        <v>1606</v>
      </c>
      <c r="I198" s="210"/>
      <c r="J198" s="211">
        <f>ROUND(I198*H198,2)</f>
        <v>0</v>
      </c>
      <c r="K198" s="207" t="s">
        <v>118</v>
      </c>
      <c r="L198" s="45"/>
      <c r="M198" s="212" t="s">
        <v>18</v>
      </c>
      <c r="N198" s="213" t="s">
        <v>39</v>
      </c>
      <c r="O198" s="85"/>
      <c r="P198" s="214">
        <f>O198*H198</f>
        <v>0</v>
      </c>
      <c r="Q198" s="214">
        <v>0.0061999999999999998</v>
      </c>
      <c r="R198" s="214">
        <f>Q198*H198</f>
        <v>9.9572000000000003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119</v>
      </c>
      <c r="AT198" s="216" t="s">
        <v>114</v>
      </c>
      <c r="AU198" s="216" t="s">
        <v>77</v>
      </c>
      <c r="AY198" s="18" t="s">
        <v>112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75</v>
      </c>
      <c r="BK198" s="217">
        <f>ROUND(I198*H198,2)</f>
        <v>0</v>
      </c>
      <c r="BL198" s="18" t="s">
        <v>119</v>
      </c>
      <c r="BM198" s="216" t="s">
        <v>297</v>
      </c>
    </row>
    <row r="199" s="2" customFormat="1">
      <c r="A199" s="39"/>
      <c r="B199" s="40"/>
      <c r="C199" s="41"/>
      <c r="D199" s="218" t="s">
        <v>121</v>
      </c>
      <c r="E199" s="41"/>
      <c r="F199" s="219" t="s">
        <v>298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121</v>
      </c>
      <c r="AU199" s="18" t="s">
        <v>77</v>
      </c>
    </row>
    <row r="200" s="2" customFormat="1" ht="14.4" customHeight="1">
      <c r="A200" s="39"/>
      <c r="B200" s="40"/>
      <c r="C200" s="205" t="s">
        <v>299</v>
      </c>
      <c r="D200" s="205" t="s">
        <v>114</v>
      </c>
      <c r="E200" s="206" t="s">
        <v>300</v>
      </c>
      <c r="F200" s="207" t="s">
        <v>301</v>
      </c>
      <c r="G200" s="208" t="s">
        <v>302</v>
      </c>
      <c r="H200" s="209">
        <v>63.548000000000002</v>
      </c>
      <c r="I200" s="210"/>
      <c r="J200" s="211">
        <f>ROUND(I200*H200,2)</f>
        <v>0</v>
      </c>
      <c r="K200" s="207" t="s">
        <v>118</v>
      </c>
      <c r="L200" s="45"/>
      <c r="M200" s="265" t="s">
        <v>18</v>
      </c>
      <c r="N200" s="266" t="s">
        <v>39</v>
      </c>
      <c r="O200" s="267"/>
      <c r="P200" s="268">
        <f>O200*H200</f>
        <v>0</v>
      </c>
      <c r="Q200" s="268">
        <v>0</v>
      </c>
      <c r="R200" s="268">
        <f>Q200*H200</f>
        <v>0</v>
      </c>
      <c r="S200" s="268">
        <v>0</v>
      </c>
      <c r="T200" s="26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119</v>
      </c>
      <c r="AT200" s="216" t="s">
        <v>114</v>
      </c>
      <c r="AU200" s="216" t="s">
        <v>77</v>
      </c>
      <c r="AY200" s="18" t="s">
        <v>112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75</v>
      </c>
      <c r="BK200" s="217">
        <f>ROUND(I200*H200,2)</f>
        <v>0</v>
      </c>
      <c r="BL200" s="18" t="s">
        <v>119</v>
      </c>
      <c r="BM200" s="216" t="s">
        <v>303</v>
      </c>
    </row>
    <row r="201" s="2" customFormat="1" ht="6.96" customHeight="1">
      <c r="A201" s="39"/>
      <c r="B201" s="60"/>
      <c r="C201" s="61"/>
      <c r="D201" s="61"/>
      <c r="E201" s="61"/>
      <c r="F201" s="61"/>
      <c r="G201" s="61"/>
      <c r="H201" s="61"/>
      <c r="I201" s="61"/>
      <c r="J201" s="61"/>
      <c r="K201" s="61"/>
      <c r="L201" s="45"/>
      <c r="M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</row>
  </sheetData>
  <sheetProtection sheet="1" autoFilter="0" formatColumns="0" formatRows="0" objects="1" scenarios="1" spinCount="100000" saltValue="2qNEoirYmysLfPd8aSX0F8rnMd3MZJoj9A8Zpcow34LJ6VJPmGTzPbS5nQZMQNN1zsVXAwxKB0/IPPvvw7drmw==" hashValue="1GIokehfK31mSl8GaHGs+heMy5Bcsz3ZVgw75kEX1g5aDx8OVeluSCmGN+qxvjfFd+wW9DIhKjrBgDQJQf0GiA==" algorithmName="SHA-512" password="CC35"/>
  <autoFilter ref="C80:K20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7-13-13-18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304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4. 11. 2020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ROUND((SUM(BE81:BE116)),  2)</f>
        <v>0</v>
      </c>
      <c r="G33" s="39"/>
      <c r="H33" s="39"/>
      <c r="I33" s="149">
        <v>0.20999999999999999</v>
      </c>
      <c r="J33" s="148">
        <f>ROUND(((SUM(BE81:BE116))*I33),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ROUND((SUM(BF81:BF116)),  2)</f>
        <v>0</v>
      </c>
      <c r="G34" s="39"/>
      <c r="H34" s="39"/>
      <c r="I34" s="149">
        <v>0.14999999999999999</v>
      </c>
      <c r="J34" s="148">
        <f>ROUND(((SUM(BF81:BF116))*I34),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7-13-13-18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SO01.1 - SO01.1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4. 11. 2020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7-13-13-18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SO01.1 - SO01.1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4. 11. 2020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98</v>
      </c>
      <c r="D80" s="181" t="s">
        <v>53</v>
      </c>
      <c r="E80" s="181" t="s">
        <v>49</v>
      </c>
      <c r="F80" s="181" t="s">
        <v>50</v>
      </c>
      <c r="G80" s="181" t="s">
        <v>99</v>
      </c>
      <c r="H80" s="181" t="s">
        <v>100</v>
      </c>
      <c r="I80" s="181" t="s">
        <v>101</v>
      </c>
      <c r="J80" s="181" t="s">
        <v>93</v>
      </c>
      <c r="K80" s="182" t="s">
        <v>102</v>
      </c>
      <c r="L80" s="183"/>
      <c r="M80" s="93" t="s">
        <v>18</v>
      </c>
      <c r="N80" s="94" t="s">
        <v>38</v>
      </c>
      <c r="O80" s="94" t="s">
        <v>103</v>
      </c>
      <c r="P80" s="94" t="s">
        <v>104</v>
      </c>
      <c r="Q80" s="94" t="s">
        <v>105</v>
      </c>
      <c r="R80" s="94" t="s">
        <v>106</v>
      </c>
      <c r="S80" s="94" t="s">
        <v>107</v>
      </c>
      <c r="T80" s="95" t="s">
        <v>108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109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0.041201999999999996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94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110</v>
      </c>
      <c r="F82" s="192" t="s">
        <v>111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0.041201999999999996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SUM(P84:P116)</f>
        <v>0</v>
      </c>
      <c r="Q83" s="197"/>
      <c r="R83" s="198">
        <f>SUM(R84:R116)</f>
        <v>0.041201999999999996</v>
      </c>
      <c r="S83" s="197"/>
      <c r="T83" s="199">
        <f>SUM(T84:T116)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112</v>
      </c>
      <c r="BK83" s="202">
        <f>SUM(BK84:BK116)</f>
        <v>0</v>
      </c>
    </row>
    <row r="84" s="2" customFormat="1" ht="14.4" customHeight="1">
      <c r="A84" s="39"/>
      <c r="B84" s="40"/>
      <c r="C84" s="205" t="s">
        <v>75</v>
      </c>
      <c r="D84" s="205" t="s">
        <v>114</v>
      </c>
      <c r="E84" s="206" t="s">
        <v>305</v>
      </c>
      <c r="F84" s="207" t="s">
        <v>306</v>
      </c>
      <c r="G84" s="208" t="s">
        <v>117</v>
      </c>
      <c r="H84" s="209">
        <v>26286</v>
      </c>
      <c r="I84" s="210"/>
      <c r="J84" s="211">
        <f>ROUND(I84*H84,2)</f>
        <v>0</v>
      </c>
      <c r="K84" s="207" t="s">
        <v>118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119</v>
      </c>
      <c r="AT84" s="216" t="s">
        <v>114</v>
      </c>
      <c r="AU84" s="216" t="s">
        <v>77</v>
      </c>
      <c r="AY84" s="18" t="s">
        <v>112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119</v>
      </c>
      <c r="BM84" s="216" t="s">
        <v>307</v>
      </c>
    </row>
    <row r="85" s="2" customFormat="1">
      <c r="A85" s="39"/>
      <c r="B85" s="40"/>
      <c r="C85" s="41"/>
      <c r="D85" s="218" t="s">
        <v>121</v>
      </c>
      <c r="E85" s="41"/>
      <c r="F85" s="219" t="s">
        <v>308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77</v>
      </c>
    </row>
    <row r="86" s="13" customFormat="1">
      <c r="A86" s="13"/>
      <c r="B86" s="233"/>
      <c r="C86" s="234"/>
      <c r="D86" s="218" t="s">
        <v>129</v>
      </c>
      <c r="E86" s="235" t="s">
        <v>18</v>
      </c>
      <c r="F86" s="236" t="s">
        <v>309</v>
      </c>
      <c r="G86" s="234"/>
      <c r="H86" s="235" t="s">
        <v>18</v>
      </c>
      <c r="I86" s="237"/>
      <c r="J86" s="234"/>
      <c r="K86" s="234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129</v>
      </c>
      <c r="AU86" s="242" t="s">
        <v>77</v>
      </c>
      <c r="AV86" s="13" t="s">
        <v>75</v>
      </c>
      <c r="AW86" s="13" t="s">
        <v>30</v>
      </c>
      <c r="AX86" s="13" t="s">
        <v>68</v>
      </c>
      <c r="AY86" s="242" t="s">
        <v>112</v>
      </c>
    </row>
    <row r="87" s="14" customFormat="1">
      <c r="A87" s="14"/>
      <c r="B87" s="243"/>
      <c r="C87" s="244"/>
      <c r="D87" s="218" t="s">
        <v>129</v>
      </c>
      <c r="E87" s="245" t="s">
        <v>18</v>
      </c>
      <c r="F87" s="246" t="s">
        <v>310</v>
      </c>
      <c r="G87" s="244"/>
      <c r="H87" s="247">
        <v>26286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129</v>
      </c>
      <c r="AU87" s="253" t="s">
        <v>77</v>
      </c>
      <c r="AV87" s="14" t="s">
        <v>77</v>
      </c>
      <c r="AW87" s="14" t="s">
        <v>30</v>
      </c>
      <c r="AX87" s="14" t="s">
        <v>75</v>
      </c>
      <c r="AY87" s="253" t="s">
        <v>112</v>
      </c>
    </row>
    <row r="88" s="2" customFormat="1" ht="14.4" customHeight="1">
      <c r="A88" s="39"/>
      <c r="B88" s="40"/>
      <c r="C88" s="205" t="s">
        <v>77</v>
      </c>
      <c r="D88" s="205" t="s">
        <v>114</v>
      </c>
      <c r="E88" s="206" t="s">
        <v>311</v>
      </c>
      <c r="F88" s="207" t="s">
        <v>312</v>
      </c>
      <c r="G88" s="208" t="s">
        <v>313</v>
      </c>
      <c r="H88" s="209">
        <v>235.5</v>
      </c>
      <c r="I88" s="210"/>
      <c r="J88" s="211">
        <f>ROUND(I88*H88,2)</f>
        <v>0</v>
      </c>
      <c r="K88" s="207" t="s">
        <v>18</v>
      </c>
      <c r="L88" s="45"/>
      <c r="M88" s="212" t="s">
        <v>18</v>
      </c>
      <c r="N88" s="213" t="s">
        <v>39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119</v>
      </c>
      <c r="AT88" s="216" t="s">
        <v>114</v>
      </c>
      <c r="AU88" s="216" t="s">
        <v>77</v>
      </c>
      <c r="AY88" s="18" t="s">
        <v>112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119</v>
      </c>
      <c r="BM88" s="216" t="s">
        <v>314</v>
      </c>
    </row>
    <row r="89" s="13" customFormat="1">
      <c r="A89" s="13"/>
      <c r="B89" s="233"/>
      <c r="C89" s="234"/>
      <c r="D89" s="218" t="s">
        <v>129</v>
      </c>
      <c r="E89" s="235" t="s">
        <v>18</v>
      </c>
      <c r="F89" s="236" t="s">
        <v>315</v>
      </c>
      <c r="G89" s="234"/>
      <c r="H89" s="235" t="s">
        <v>18</v>
      </c>
      <c r="I89" s="237"/>
      <c r="J89" s="234"/>
      <c r="K89" s="234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129</v>
      </c>
      <c r="AU89" s="242" t="s">
        <v>77</v>
      </c>
      <c r="AV89" s="13" t="s">
        <v>75</v>
      </c>
      <c r="AW89" s="13" t="s">
        <v>30</v>
      </c>
      <c r="AX89" s="13" t="s">
        <v>68</v>
      </c>
      <c r="AY89" s="242" t="s">
        <v>112</v>
      </c>
    </row>
    <row r="90" s="14" customFormat="1">
      <c r="A90" s="14"/>
      <c r="B90" s="243"/>
      <c r="C90" s="244"/>
      <c r="D90" s="218" t="s">
        <v>129</v>
      </c>
      <c r="E90" s="245" t="s">
        <v>18</v>
      </c>
      <c r="F90" s="246" t="s">
        <v>316</v>
      </c>
      <c r="G90" s="244"/>
      <c r="H90" s="247">
        <v>235.5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129</v>
      </c>
      <c r="AU90" s="253" t="s">
        <v>77</v>
      </c>
      <c r="AV90" s="14" t="s">
        <v>77</v>
      </c>
      <c r="AW90" s="14" t="s">
        <v>30</v>
      </c>
      <c r="AX90" s="14" t="s">
        <v>75</v>
      </c>
      <c r="AY90" s="253" t="s">
        <v>112</v>
      </c>
    </row>
    <row r="91" s="2" customFormat="1" ht="24.15" customHeight="1">
      <c r="A91" s="39"/>
      <c r="B91" s="40"/>
      <c r="C91" s="205" t="s">
        <v>317</v>
      </c>
      <c r="D91" s="205" t="s">
        <v>114</v>
      </c>
      <c r="E91" s="206" t="s">
        <v>230</v>
      </c>
      <c r="F91" s="207" t="s">
        <v>231</v>
      </c>
      <c r="G91" s="208" t="s">
        <v>232</v>
      </c>
      <c r="H91" s="209">
        <v>45.780000000000001</v>
      </c>
      <c r="I91" s="210"/>
      <c r="J91" s="211">
        <f>ROUND(I91*H91,2)</f>
        <v>0</v>
      </c>
      <c r="K91" s="207" t="s">
        <v>118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119</v>
      </c>
      <c r="AT91" s="216" t="s">
        <v>114</v>
      </c>
      <c r="AU91" s="216" t="s">
        <v>77</v>
      </c>
      <c r="AY91" s="18" t="s">
        <v>112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75</v>
      </c>
      <c r="BK91" s="217">
        <f>ROUND(I91*H91,2)</f>
        <v>0</v>
      </c>
      <c r="BL91" s="18" t="s">
        <v>119</v>
      </c>
      <c r="BM91" s="216" t="s">
        <v>318</v>
      </c>
    </row>
    <row r="92" s="2" customFormat="1">
      <c r="A92" s="39"/>
      <c r="B92" s="40"/>
      <c r="C92" s="41"/>
      <c r="D92" s="218" t="s">
        <v>121</v>
      </c>
      <c r="E92" s="41"/>
      <c r="F92" s="219" t="s">
        <v>220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121</v>
      </c>
      <c r="AU92" s="18" t="s">
        <v>77</v>
      </c>
    </row>
    <row r="93" s="13" customFormat="1">
      <c r="A93" s="13"/>
      <c r="B93" s="233"/>
      <c r="C93" s="234"/>
      <c r="D93" s="218" t="s">
        <v>129</v>
      </c>
      <c r="E93" s="235" t="s">
        <v>18</v>
      </c>
      <c r="F93" s="236" t="s">
        <v>319</v>
      </c>
      <c r="G93" s="234"/>
      <c r="H93" s="235" t="s">
        <v>18</v>
      </c>
      <c r="I93" s="237"/>
      <c r="J93" s="234"/>
      <c r="K93" s="234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129</v>
      </c>
      <c r="AU93" s="242" t="s">
        <v>77</v>
      </c>
      <c r="AV93" s="13" t="s">
        <v>75</v>
      </c>
      <c r="AW93" s="13" t="s">
        <v>30</v>
      </c>
      <c r="AX93" s="13" t="s">
        <v>68</v>
      </c>
      <c r="AY93" s="242" t="s">
        <v>112</v>
      </c>
    </row>
    <row r="94" s="13" customFormat="1">
      <c r="A94" s="13"/>
      <c r="B94" s="233"/>
      <c r="C94" s="234"/>
      <c r="D94" s="218" t="s">
        <v>129</v>
      </c>
      <c r="E94" s="235" t="s">
        <v>18</v>
      </c>
      <c r="F94" s="236" t="s">
        <v>226</v>
      </c>
      <c r="G94" s="234"/>
      <c r="H94" s="235" t="s">
        <v>18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129</v>
      </c>
      <c r="AU94" s="242" t="s">
        <v>77</v>
      </c>
      <c r="AV94" s="13" t="s">
        <v>75</v>
      </c>
      <c r="AW94" s="13" t="s">
        <v>30</v>
      </c>
      <c r="AX94" s="13" t="s">
        <v>68</v>
      </c>
      <c r="AY94" s="242" t="s">
        <v>112</v>
      </c>
    </row>
    <row r="95" s="13" customFormat="1">
      <c r="A95" s="13"/>
      <c r="B95" s="233"/>
      <c r="C95" s="234"/>
      <c r="D95" s="218" t="s">
        <v>129</v>
      </c>
      <c r="E95" s="235" t="s">
        <v>18</v>
      </c>
      <c r="F95" s="236" t="s">
        <v>227</v>
      </c>
      <c r="G95" s="234"/>
      <c r="H95" s="235" t="s">
        <v>18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129</v>
      </c>
      <c r="AU95" s="242" t="s">
        <v>77</v>
      </c>
      <c r="AV95" s="13" t="s">
        <v>75</v>
      </c>
      <c r="AW95" s="13" t="s">
        <v>30</v>
      </c>
      <c r="AX95" s="13" t="s">
        <v>68</v>
      </c>
      <c r="AY95" s="242" t="s">
        <v>112</v>
      </c>
    </row>
    <row r="96" s="14" customFormat="1">
      <c r="A96" s="14"/>
      <c r="B96" s="243"/>
      <c r="C96" s="244"/>
      <c r="D96" s="218" t="s">
        <v>129</v>
      </c>
      <c r="E96" s="245" t="s">
        <v>18</v>
      </c>
      <c r="F96" s="246" t="s">
        <v>320</v>
      </c>
      <c r="G96" s="244"/>
      <c r="H96" s="247">
        <v>45.780000000000001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129</v>
      </c>
      <c r="AU96" s="253" t="s">
        <v>77</v>
      </c>
      <c r="AV96" s="14" t="s">
        <v>77</v>
      </c>
      <c r="AW96" s="14" t="s">
        <v>30</v>
      </c>
      <c r="AX96" s="14" t="s">
        <v>75</v>
      </c>
      <c r="AY96" s="253" t="s">
        <v>112</v>
      </c>
    </row>
    <row r="97" s="2" customFormat="1" ht="14.4" customHeight="1">
      <c r="A97" s="39"/>
      <c r="B97" s="40"/>
      <c r="C97" s="223" t="s">
        <v>119</v>
      </c>
      <c r="D97" s="223" t="s">
        <v>123</v>
      </c>
      <c r="E97" s="224" t="s">
        <v>222</v>
      </c>
      <c r="F97" s="225" t="s">
        <v>223</v>
      </c>
      <c r="G97" s="226" t="s">
        <v>126</v>
      </c>
      <c r="H97" s="227">
        <v>41.201999999999998</v>
      </c>
      <c r="I97" s="228"/>
      <c r="J97" s="229">
        <f>ROUND(I97*H97,2)</f>
        <v>0</v>
      </c>
      <c r="K97" s="225" t="s">
        <v>118</v>
      </c>
      <c r="L97" s="230"/>
      <c r="M97" s="231" t="s">
        <v>18</v>
      </c>
      <c r="N97" s="232" t="s">
        <v>39</v>
      </c>
      <c r="O97" s="85"/>
      <c r="P97" s="214">
        <f>O97*H97</f>
        <v>0</v>
      </c>
      <c r="Q97" s="214">
        <v>0.001</v>
      </c>
      <c r="R97" s="214">
        <f>Q97*H97</f>
        <v>0.041201999999999996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127</v>
      </c>
      <c r="AT97" s="216" t="s">
        <v>123</v>
      </c>
      <c r="AU97" s="216" t="s">
        <v>77</v>
      </c>
      <c r="AY97" s="18" t="s">
        <v>112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75</v>
      </c>
      <c r="BK97" s="217">
        <f>ROUND(I97*H97,2)</f>
        <v>0</v>
      </c>
      <c r="BL97" s="18" t="s">
        <v>119</v>
      </c>
      <c r="BM97" s="216" t="s">
        <v>321</v>
      </c>
    </row>
    <row r="98" s="13" customFormat="1">
      <c r="A98" s="13"/>
      <c r="B98" s="233"/>
      <c r="C98" s="234"/>
      <c r="D98" s="218" t="s">
        <v>129</v>
      </c>
      <c r="E98" s="235" t="s">
        <v>18</v>
      </c>
      <c r="F98" s="236" t="s">
        <v>225</v>
      </c>
      <c r="G98" s="234"/>
      <c r="H98" s="235" t="s">
        <v>18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129</v>
      </c>
      <c r="AU98" s="242" t="s">
        <v>77</v>
      </c>
      <c r="AV98" s="13" t="s">
        <v>75</v>
      </c>
      <c r="AW98" s="13" t="s">
        <v>30</v>
      </c>
      <c r="AX98" s="13" t="s">
        <v>68</v>
      </c>
      <c r="AY98" s="242" t="s">
        <v>112</v>
      </c>
    </row>
    <row r="99" s="13" customFormat="1">
      <c r="A99" s="13"/>
      <c r="B99" s="233"/>
      <c r="C99" s="234"/>
      <c r="D99" s="218" t="s">
        <v>129</v>
      </c>
      <c r="E99" s="235" t="s">
        <v>18</v>
      </c>
      <c r="F99" s="236" t="s">
        <v>226</v>
      </c>
      <c r="G99" s="234"/>
      <c r="H99" s="235" t="s">
        <v>18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129</v>
      </c>
      <c r="AU99" s="242" t="s">
        <v>77</v>
      </c>
      <c r="AV99" s="13" t="s">
        <v>75</v>
      </c>
      <c r="AW99" s="13" t="s">
        <v>30</v>
      </c>
      <c r="AX99" s="13" t="s">
        <v>68</v>
      </c>
      <c r="AY99" s="242" t="s">
        <v>112</v>
      </c>
    </row>
    <row r="100" s="13" customFormat="1">
      <c r="A100" s="13"/>
      <c r="B100" s="233"/>
      <c r="C100" s="234"/>
      <c r="D100" s="218" t="s">
        <v>129</v>
      </c>
      <c r="E100" s="235" t="s">
        <v>18</v>
      </c>
      <c r="F100" s="236" t="s">
        <v>227</v>
      </c>
      <c r="G100" s="234"/>
      <c r="H100" s="235" t="s">
        <v>18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129</v>
      </c>
      <c r="AU100" s="242" t="s">
        <v>77</v>
      </c>
      <c r="AV100" s="13" t="s">
        <v>75</v>
      </c>
      <c r="AW100" s="13" t="s">
        <v>30</v>
      </c>
      <c r="AX100" s="13" t="s">
        <v>68</v>
      </c>
      <c r="AY100" s="242" t="s">
        <v>112</v>
      </c>
    </row>
    <row r="101" s="14" customFormat="1">
      <c r="A101" s="14"/>
      <c r="B101" s="243"/>
      <c r="C101" s="244"/>
      <c r="D101" s="218" t="s">
        <v>129</v>
      </c>
      <c r="E101" s="245" t="s">
        <v>18</v>
      </c>
      <c r="F101" s="246" t="s">
        <v>322</v>
      </c>
      <c r="G101" s="244"/>
      <c r="H101" s="247">
        <v>41.201999999999998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129</v>
      </c>
      <c r="AU101" s="253" t="s">
        <v>77</v>
      </c>
      <c r="AV101" s="14" t="s">
        <v>77</v>
      </c>
      <c r="AW101" s="14" t="s">
        <v>30</v>
      </c>
      <c r="AX101" s="14" t="s">
        <v>75</v>
      </c>
      <c r="AY101" s="253" t="s">
        <v>112</v>
      </c>
    </row>
    <row r="102" s="2" customFormat="1" ht="14.4" customHeight="1">
      <c r="A102" s="39"/>
      <c r="B102" s="40"/>
      <c r="C102" s="205" t="s">
        <v>139</v>
      </c>
      <c r="D102" s="205" t="s">
        <v>114</v>
      </c>
      <c r="E102" s="206" t="s">
        <v>277</v>
      </c>
      <c r="F102" s="207" t="s">
        <v>278</v>
      </c>
      <c r="G102" s="208" t="s">
        <v>243</v>
      </c>
      <c r="H102" s="209">
        <v>157.13999999999999</v>
      </c>
      <c r="I102" s="210"/>
      <c r="J102" s="211">
        <f>ROUND(I102*H102,2)</f>
        <v>0</v>
      </c>
      <c r="K102" s="207" t="s">
        <v>118</v>
      </c>
      <c r="L102" s="45"/>
      <c r="M102" s="212" t="s">
        <v>18</v>
      </c>
      <c r="N102" s="213" t="s">
        <v>39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119</v>
      </c>
      <c r="AT102" s="216" t="s">
        <v>114</v>
      </c>
      <c r="AU102" s="216" t="s">
        <v>77</v>
      </c>
      <c r="AY102" s="18" t="s">
        <v>112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75</v>
      </c>
      <c r="BK102" s="217">
        <f>ROUND(I102*H102,2)</f>
        <v>0</v>
      </c>
      <c r="BL102" s="18" t="s">
        <v>119</v>
      </c>
      <c r="BM102" s="216" t="s">
        <v>323</v>
      </c>
    </row>
    <row r="103" s="13" customFormat="1">
      <c r="A103" s="13"/>
      <c r="B103" s="233"/>
      <c r="C103" s="234"/>
      <c r="D103" s="218" t="s">
        <v>129</v>
      </c>
      <c r="E103" s="235" t="s">
        <v>18</v>
      </c>
      <c r="F103" s="236" t="s">
        <v>197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129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112</v>
      </c>
    </row>
    <row r="104" s="13" customFormat="1">
      <c r="A104" s="13"/>
      <c r="B104" s="233"/>
      <c r="C104" s="234"/>
      <c r="D104" s="218" t="s">
        <v>129</v>
      </c>
      <c r="E104" s="235" t="s">
        <v>18</v>
      </c>
      <c r="F104" s="236" t="s">
        <v>280</v>
      </c>
      <c r="G104" s="234"/>
      <c r="H104" s="235" t="s">
        <v>18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129</v>
      </c>
      <c r="AU104" s="242" t="s">
        <v>77</v>
      </c>
      <c r="AV104" s="13" t="s">
        <v>75</v>
      </c>
      <c r="AW104" s="13" t="s">
        <v>30</v>
      </c>
      <c r="AX104" s="13" t="s">
        <v>68</v>
      </c>
      <c r="AY104" s="242" t="s">
        <v>112</v>
      </c>
    </row>
    <row r="105" s="14" customFormat="1">
      <c r="A105" s="14"/>
      <c r="B105" s="243"/>
      <c r="C105" s="244"/>
      <c r="D105" s="218" t="s">
        <v>129</v>
      </c>
      <c r="E105" s="245" t="s">
        <v>18</v>
      </c>
      <c r="F105" s="246" t="s">
        <v>324</v>
      </c>
      <c r="G105" s="244"/>
      <c r="H105" s="247">
        <v>19.800000000000001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129</v>
      </c>
      <c r="AU105" s="253" t="s">
        <v>77</v>
      </c>
      <c r="AV105" s="14" t="s">
        <v>77</v>
      </c>
      <c r="AW105" s="14" t="s">
        <v>30</v>
      </c>
      <c r="AX105" s="14" t="s">
        <v>68</v>
      </c>
      <c r="AY105" s="253" t="s">
        <v>112</v>
      </c>
    </row>
    <row r="106" s="13" customFormat="1">
      <c r="A106" s="13"/>
      <c r="B106" s="233"/>
      <c r="C106" s="234"/>
      <c r="D106" s="218" t="s">
        <v>129</v>
      </c>
      <c r="E106" s="235" t="s">
        <v>18</v>
      </c>
      <c r="F106" s="236" t="s">
        <v>282</v>
      </c>
      <c r="G106" s="234"/>
      <c r="H106" s="235" t="s">
        <v>18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129</v>
      </c>
      <c r="AU106" s="242" t="s">
        <v>77</v>
      </c>
      <c r="AV106" s="13" t="s">
        <v>75</v>
      </c>
      <c r="AW106" s="13" t="s">
        <v>30</v>
      </c>
      <c r="AX106" s="13" t="s">
        <v>68</v>
      </c>
      <c r="AY106" s="242" t="s">
        <v>112</v>
      </c>
    </row>
    <row r="107" s="14" customFormat="1">
      <c r="A107" s="14"/>
      <c r="B107" s="243"/>
      <c r="C107" s="244"/>
      <c r="D107" s="218" t="s">
        <v>129</v>
      </c>
      <c r="E107" s="245" t="s">
        <v>18</v>
      </c>
      <c r="F107" s="246" t="s">
        <v>325</v>
      </c>
      <c r="G107" s="244"/>
      <c r="H107" s="247">
        <v>137.34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129</v>
      </c>
      <c r="AU107" s="253" t="s">
        <v>77</v>
      </c>
      <c r="AV107" s="14" t="s">
        <v>77</v>
      </c>
      <c r="AW107" s="14" t="s">
        <v>30</v>
      </c>
      <c r="AX107" s="14" t="s">
        <v>68</v>
      </c>
      <c r="AY107" s="253" t="s">
        <v>112</v>
      </c>
    </row>
    <row r="108" s="15" customFormat="1">
      <c r="A108" s="15"/>
      <c r="B108" s="254"/>
      <c r="C108" s="255"/>
      <c r="D108" s="218" t="s">
        <v>129</v>
      </c>
      <c r="E108" s="256" t="s">
        <v>18</v>
      </c>
      <c r="F108" s="257" t="s">
        <v>191</v>
      </c>
      <c r="G108" s="255"/>
      <c r="H108" s="258">
        <v>157.13999999999999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129</v>
      </c>
      <c r="AU108" s="264" t="s">
        <v>77</v>
      </c>
      <c r="AV108" s="15" t="s">
        <v>119</v>
      </c>
      <c r="AW108" s="15" t="s">
        <v>30</v>
      </c>
      <c r="AX108" s="15" t="s">
        <v>75</v>
      </c>
      <c r="AY108" s="264" t="s">
        <v>112</v>
      </c>
    </row>
    <row r="109" s="2" customFormat="1" ht="14.4" customHeight="1">
      <c r="A109" s="39"/>
      <c r="B109" s="40"/>
      <c r="C109" s="205" t="s">
        <v>149</v>
      </c>
      <c r="D109" s="205" t="s">
        <v>114</v>
      </c>
      <c r="E109" s="206" t="s">
        <v>285</v>
      </c>
      <c r="F109" s="207" t="s">
        <v>286</v>
      </c>
      <c r="G109" s="208" t="s">
        <v>243</v>
      </c>
      <c r="H109" s="209">
        <v>157.13999999999999</v>
      </c>
      <c r="I109" s="210"/>
      <c r="J109" s="211">
        <f>ROUND(I109*H109,2)</f>
        <v>0</v>
      </c>
      <c r="K109" s="207" t="s">
        <v>118</v>
      </c>
      <c r="L109" s="45"/>
      <c r="M109" s="212" t="s">
        <v>18</v>
      </c>
      <c r="N109" s="213" t="s">
        <v>39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119</v>
      </c>
      <c r="AT109" s="216" t="s">
        <v>114</v>
      </c>
      <c r="AU109" s="216" t="s">
        <v>77</v>
      </c>
      <c r="AY109" s="18" t="s">
        <v>112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75</v>
      </c>
      <c r="BK109" s="217">
        <f>ROUND(I109*H109,2)</f>
        <v>0</v>
      </c>
      <c r="BL109" s="18" t="s">
        <v>119</v>
      </c>
      <c r="BM109" s="216" t="s">
        <v>326</v>
      </c>
    </row>
    <row r="110" s="2" customFormat="1">
      <c r="A110" s="39"/>
      <c r="B110" s="40"/>
      <c r="C110" s="41"/>
      <c r="D110" s="218" t="s">
        <v>121</v>
      </c>
      <c r="E110" s="41"/>
      <c r="F110" s="219" t="s">
        <v>288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121</v>
      </c>
      <c r="AU110" s="18" t="s">
        <v>77</v>
      </c>
    </row>
    <row r="111" s="2" customFormat="1" ht="14.4" customHeight="1">
      <c r="A111" s="39"/>
      <c r="B111" s="40"/>
      <c r="C111" s="205" t="s">
        <v>155</v>
      </c>
      <c r="D111" s="205" t="s">
        <v>114</v>
      </c>
      <c r="E111" s="206" t="s">
        <v>290</v>
      </c>
      <c r="F111" s="207" t="s">
        <v>291</v>
      </c>
      <c r="G111" s="208" t="s">
        <v>243</v>
      </c>
      <c r="H111" s="209">
        <v>157.13999999999999</v>
      </c>
      <c r="I111" s="210"/>
      <c r="J111" s="211">
        <f>ROUND(I111*H111,2)</f>
        <v>0</v>
      </c>
      <c r="K111" s="207" t="s">
        <v>118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119</v>
      </c>
      <c r="AT111" s="216" t="s">
        <v>114</v>
      </c>
      <c r="AU111" s="216" t="s">
        <v>77</v>
      </c>
      <c r="AY111" s="18" t="s">
        <v>112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75</v>
      </c>
      <c r="BK111" s="217">
        <f>ROUND(I111*H111,2)</f>
        <v>0</v>
      </c>
      <c r="BL111" s="18" t="s">
        <v>119</v>
      </c>
      <c r="BM111" s="216" t="s">
        <v>327</v>
      </c>
    </row>
    <row r="112" s="2" customFormat="1">
      <c r="A112" s="39"/>
      <c r="B112" s="40"/>
      <c r="C112" s="41"/>
      <c r="D112" s="218" t="s">
        <v>121</v>
      </c>
      <c r="E112" s="41"/>
      <c r="F112" s="219" t="s">
        <v>288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121</v>
      </c>
      <c r="AU112" s="18" t="s">
        <v>77</v>
      </c>
    </row>
    <row r="113" s="2" customFormat="1" ht="14.4" customHeight="1">
      <c r="A113" s="39"/>
      <c r="B113" s="40"/>
      <c r="C113" s="205" t="s">
        <v>161</v>
      </c>
      <c r="D113" s="205" t="s">
        <v>114</v>
      </c>
      <c r="E113" s="206" t="s">
        <v>294</v>
      </c>
      <c r="F113" s="207" t="s">
        <v>328</v>
      </c>
      <c r="G113" s="208" t="s">
        <v>329</v>
      </c>
      <c r="H113" s="209">
        <v>2</v>
      </c>
      <c r="I113" s="210"/>
      <c r="J113" s="211">
        <f>ROUND(I113*H113,2)</f>
        <v>0</v>
      </c>
      <c r="K113" s="207" t="s">
        <v>18</v>
      </c>
      <c r="L113" s="45"/>
      <c r="M113" s="212" t="s">
        <v>18</v>
      </c>
      <c r="N113" s="213" t="s">
        <v>39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119</v>
      </c>
      <c r="AT113" s="216" t="s">
        <v>114</v>
      </c>
      <c r="AU113" s="216" t="s">
        <v>77</v>
      </c>
      <c r="AY113" s="18" t="s">
        <v>112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75</v>
      </c>
      <c r="BK113" s="217">
        <f>ROUND(I113*H113,2)</f>
        <v>0</v>
      </c>
      <c r="BL113" s="18" t="s">
        <v>119</v>
      </c>
      <c r="BM113" s="216" t="s">
        <v>330</v>
      </c>
    </row>
    <row r="114" s="13" customFormat="1">
      <c r="A114" s="13"/>
      <c r="B114" s="233"/>
      <c r="C114" s="234"/>
      <c r="D114" s="218" t="s">
        <v>129</v>
      </c>
      <c r="E114" s="235" t="s">
        <v>18</v>
      </c>
      <c r="F114" s="236" t="s">
        <v>331</v>
      </c>
      <c r="G114" s="234"/>
      <c r="H114" s="235" t="s">
        <v>18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129</v>
      </c>
      <c r="AU114" s="242" t="s">
        <v>77</v>
      </c>
      <c r="AV114" s="13" t="s">
        <v>75</v>
      </c>
      <c r="AW114" s="13" t="s">
        <v>30</v>
      </c>
      <c r="AX114" s="13" t="s">
        <v>68</v>
      </c>
      <c r="AY114" s="242" t="s">
        <v>112</v>
      </c>
    </row>
    <row r="115" s="14" customFormat="1">
      <c r="A115" s="14"/>
      <c r="B115" s="243"/>
      <c r="C115" s="244"/>
      <c r="D115" s="218" t="s">
        <v>129</v>
      </c>
      <c r="E115" s="245" t="s">
        <v>18</v>
      </c>
      <c r="F115" s="246" t="s">
        <v>77</v>
      </c>
      <c r="G115" s="244"/>
      <c r="H115" s="247">
        <v>2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129</v>
      </c>
      <c r="AU115" s="253" t="s">
        <v>77</v>
      </c>
      <c r="AV115" s="14" t="s">
        <v>77</v>
      </c>
      <c r="AW115" s="14" t="s">
        <v>30</v>
      </c>
      <c r="AX115" s="14" t="s">
        <v>75</v>
      </c>
      <c r="AY115" s="253" t="s">
        <v>112</v>
      </c>
    </row>
    <row r="116" s="2" customFormat="1" ht="14.4" customHeight="1">
      <c r="A116" s="39"/>
      <c r="B116" s="40"/>
      <c r="C116" s="205" t="s">
        <v>127</v>
      </c>
      <c r="D116" s="205" t="s">
        <v>114</v>
      </c>
      <c r="E116" s="206" t="s">
        <v>300</v>
      </c>
      <c r="F116" s="207" t="s">
        <v>301</v>
      </c>
      <c r="G116" s="208" t="s">
        <v>302</v>
      </c>
      <c r="H116" s="209">
        <v>0.5</v>
      </c>
      <c r="I116" s="210"/>
      <c r="J116" s="211">
        <f>ROUND(I116*H116,2)</f>
        <v>0</v>
      </c>
      <c r="K116" s="207" t="s">
        <v>118</v>
      </c>
      <c r="L116" s="45"/>
      <c r="M116" s="265" t="s">
        <v>18</v>
      </c>
      <c r="N116" s="266" t="s">
        <v>39</v>
      </c>
      <c r="O116" s="267"/>
      <c r="P116" s="268">
        <f>O116*H116</f>
        <v>0</v>
      </c>
      <c r="Q116" s="268">
        <v>0</v>
      </c>
      <c r="R116" s="268">
        <f>Q116*H116</f>
        <v>0</v>
      </c>
      <c r="S116" s="268">
        <v>0</v>
      </c>
      <c r="T116" s="26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119</v>
      </c>
      <c r="AT116" s="216" t="s">
        <v>114</v>
      </c>
      <c r="AU116" s="216" t="s">
        <v>77</v>
      </c>
      <c r="AY116" s="18" t="s">
        <v>112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75</v>
      </c>
      <c r="BK116" s="217">
        <f>ROUND(I116*H116,2)</f>
        <v>0</v>
      </c>
      <c r="BL116" s="18" t="s">
        <v>119</v>
      </c>
      <c r="BM116" s="216" t="s">
        <v>332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D2wOGPLI9i8eD7IZYzM15xJuHd7gAlqz4DFIxMS+JwoQPVCnU6/j9rwbKQ057TlnICACO4fEujGQtFez8s1cow==" hashValue="GQ+ovJwzGCzTca/9jQKfIzUEC44zXjj8EyQVvLypZ0T7KnacZp2nUAOgxOb1B9EU5MDhKtyu6oEgW2o/16G0Lg==" algorithmName="SHA-512" password="CC35"/>
  <autoFilter ref="C80:K11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7-13-13-18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333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4. 11. 2020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ROUND((SUM(BE81:BE116)),  2)</f>
        <v>0</v>
      </c>
      <c r="G33" s="39"/>
      <c r="H33" s="39"/>
      <c r="I33" s="149">
        <v>0.20999999999999999</v>
      </c>
      <c r="J33" s="148">
        <f>ROUND(((SUM(BE81:BE116))*I33),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ROUND((SUM(BF81:BF116)),  2)</f>
        <v>0</v>
      </c>
      <c r="G34" s="39"/>
      <c r="H34" s="39"/>
      <c r="I34" s="149">
        <v>0.14999999999999999</v>
      </c>
      <c r="J34" s="148">
        <f>ROUND(((SUM(BF81:BF116))*I34),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7-13-13-18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SO01.2 - SO01.2 Násled. péče 2.rok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4. 11. 2020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7-13-13-18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SO01.2 - SO01.2 Násled. péče 2.rok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4. 11. 2020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98</v>
      </c>
      <c r="D80" s="181" t="s">
        <v>53</v>
      </c>
      <c r="E80" s="181" t="s">
        <v>49</v>
      </c>
      <c r="F80" s="181" t="s">
        <v>50</v>
      </c>
      <c r="G80" s="181" t="s">
        <v>99</v>
      </c>
      <c r="H80" s="181" t="s">
        <v>100</v>
      </c>
      <c r="I80" s="181" t="s">
        <v>101</v>
      </c>
      <c r="J80" s="181" t="s">
        <v>93</v>
      </c>
      <c r="K80" s="182" t="s">
        <v>102</v>
      </c>
      <c r="L80" s="183"/>
      <c r="M80" s="93" t="s">
        <v>18</v>
      </c>
      <c r="N80" s="94" t="s">
        <v>38</v>
      </c>
      <c r="O80" s="94" t="s">
        <v>103</v>
      </c>
      <c r="P80" s="94" t="s">
        <v>104</v>
      </c>
      <c r="Q80" s="94" t="s">
        <v>105</v>
      </c>
      <c r="R80" s="94" t="s">
        <v>106</v>
      </c>
      <c r="S80" s="94" t="s">
        <v>107</v>
      </c>
      <c r="T80" s="95" t="s">
        <v>108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109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0.041201999999999996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94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110</v>
      </c>
      <c r="F82" s="192" t="s">
        <v>111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0.041201999999999996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SUM(P84:P116)</f>
        <v>0</v>
      </c>
      <c r="Q83" s="197"/>
      <c r="R83" s="198">
        <f>SUM(R84:R116)</f>
        <v>0.041201999999999996</v>
      </c>
      <c r="S83" s="197"/>
      <c r="T83" s="199">
        <f>SUM(T84:T116)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112</v>
      </c>
      <c r="BK83" s="202">
        <f>SUM(BK84:BK116)</f>
        <v>0</v>
      </c>
    </row>
    <row r="84" s="2" customFormat="1" ht="14.4" customHeight="1">
      <c r="A84" s="39"/>
      <c r="B84" s="40"/>
      <c r="C84" s="205" t="s">
        <v>75</v>
      </c>
      <c r="D84" s="205" t="s">
        <v>114</v>
      </c>
      <c r="E84" s="206" t="s">
        <v>305</v>
      </c>
      <c r="F84" s="207" t="s">
        <v>306</v>
      </c>
      <c r="G84" s="208" t="s">
        <v>117</v>
      </c>
      <c r="H84" s="209">
        <v>17524</v>
      </c>
      <c r="I84" s="210"/>
      <c r="J84" s="211">
        <f>ROUND(I84*H84,2)</f>
        <v>0</v>
      </c>
      <c r="K84" s="207" t="s">
        <v>118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119</v>
      </c>
      <c r="AT84" s="216" t="s">
        <v>114</v>
      </c>
      <c r="AU84" s="216" t="s">
        <v>77</v>
      </c>
      <c r="AY84" s="18" t="s">
        <v>112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119</v>
      </c>
      <c r="BM84" s="216" t="s">
        <v>334</v>
      </c>
    </row>
    <row r="85" s="2" customFormat="1">
      <c r="A85" s="39"/>
      <c r="B85" s="40"/>
      <c r="C85" s="41"/>
      <c r="D85" s="218" t="s">
        <v>121</v>
      </c>
      <c r="E85" s="41"/>
      <c r="F85" s="219" t="s">
        <v>308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77</v>
      </c>
    </row>
    <row r="86" s="13" customFormat="1">
      <c r="A86" s="13"/>
      <c r="B86" s="233"/>
      <c r="C86" s="234"/>
      <c r="D86" s="218" t="s">
        <v>129</v>
      </c>
      <c r="E86" s="235" t="s">
        <v>18</v>
      </c>
      <c r="F86" s="236" t="s">
        <v>309</v>
      </c>
      <c r="G86" s="234"/>
      <c r="H86" s="235" t="s">
        <v>18</v>
      </c>
      <c r="I86" s="237"/>
      <c r="J86" s="234"/>
      <c r="K86" s="234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129</v>
      </c>
      <c r="AU86" s="242" t="s">
        <v>77</v>
      </c>
      <c r="AV86" s="13" t="s">
        <v>75</v>
      </c>
      <c r="AW86" s="13" t="s">
        <v>30</v>
      </c>
      <c r="AX86" s="13" t="s">
        <v>68</v>
      </c>
      <c r="AY86" s="242" t="s">
        <v>112</v>
      </c>
    </row>
    <row r="87" s="14" customFormat="1">
      <c r="A87" s="14"/>
      <c r="B87" s="243"/>
      <c r="C87" s="244"/>
      <c r="D87" s="218" t="s">
        <v>129</v>
      </c>
      <c r="E87" s="245" t="s">
        <v>18</v>
      </c>
      <c r="F87" s="246" t="s">
        <v>335</v>
      </c>
      <c r="G87" s="244"/>
      <c r="H87" s="247">
        <v>17524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129</v>
      </c>
      <c r="AU87" s="253" t="s">
        <v>77</v>
      </c>
      <c r="AV87" s="14" t="s">
        <v>77</v>
      </c>
      <c r="AW87" s="14" t="s">
        <v>30</v>
      </c>
      <c r="AX87" s="14" t="s">
        <v>75</v>
      </c>
      <c r="AY87" s="253" t="s">
        <v>112</v>
      </c>
    </row>
    <row r="88" s="2" customFormat="1" ht="14.4" customHeight="1">
      <c r="A88" s="39"/>
      <c r="B88" s="40"/>
      <c r="C88" s="205" t="s">
        <v>77</v>
      </c>
      <c r="D88" s="205" t="s">
        <v>114</v>
      </c>
      <c r="E88" s="206" t="s">
        <v>311</v>
      </c>
      <c r="F88" s="207" t="s">
        <v>312</v>
      </c>
      <c r="G88" s="208" t="s">
        <v>313</v>
      </c>
      <c r="H88" s="209">
        <v>235.5</v>
      </c>
      <c r="I88" s="210"/>
      <c r="J88" s="211">
        <f>ROUND(I88*H88,2)</f>
        <v>0</v>
      </c>
      <c r="K88" s="207" t="s">
        <v>18</v>
      </c>
      <c r="L88" s="45"/>
      <c r="M88" s="212" t="s">
        <v>18</v>
      </c>
      <c r="N88" s="213" t="s">
        <v>39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119</v>
      </c>
      <c r="AT88" s="216" t="s">
        <v>114</v>
      </c>
      <c r="AU88" s="216" t="s">
        <v>77</v>
      </c>
      <c r="AY88" s="18" t="s">
        <v>112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119</v>
      </c>
      <c r="BM88" s="216" t="s">
        <v>336</v>
      </c>
    </row>
    <row r="89" s="13" customFormat="1">
      <c r="A89" s="13"/>
      <c r="B89" s="233"/>
      <c r="C89" s="234"/>
      <c r="D89" s="218" t="s">
        <v>129</v>
      </c>
      <c r="E89" s="235" t="s">
        <v>18</v>
      </c>
      <c r="F89" s="236" t="s">
        <v>315</v>
      </c>
      <c r="G89" s="234"/>
      <c r="H89" s="235" t="s">
        <v>18</v>
      </c>
      <c r="I89" s="237"/>
      <c r="J89" s="234"/>
      <c r="K89" s="234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129</v>
      </c>
      <c r="AU89" s="242" t="s">
        <v>77</v>
      </c>
      <c r="AV89" s="13" t="s">
        <v>75</v>
      </c>
      <c r="AW89" s="13" t="s">
        <v>30</v>
      </c>
      <c r="AX89" s="13" t="s">
        <v>68</v>
      </c>
      <c r="AY89" s="242" t="s">
        <v>112</v>
      </c>
    </row>
    <row r="90" s="14" customFormat="1">
      <c r="A90" s="14"/>
      <c r="B90" s="243"/>
      <c r="C90" s="244"/>
      <c r="D90" s="218" t="s">
        <v>129</v>
      </c>
      <c r="E90" s="245" t="s">
        <v>18</v>
      </c>
      <c r="F90" s="246" t="s">
        <v>316</v>
      </c>
      <c r="G90" s="244"/>
      <c r="H90" s="247">
        <v>235.5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129</v>
      </c>
      <c r="AU90" s="253" t="s">
        <v>77</v>
      </c>
      <c r="AV90" s="14" t="s">
        <v>77</v>
      </c>
      <c r="AW90" s="14" t="s">
        <v>30</v>
      </c>
      <c r="AX90" s="14" t="s">
        <v>75</v>
      </c>
      <c r="AY90" s="253" t="s">
        <v>112</v>
      </c>
    </row>
    <row r="91" s="2" customFormat="1" ht="24.15" customHeight="1">
      <c r="A91" s="39"/>
      <c r="B91" s="40"/>
      <c r="C91" s="205" t="s">
        <v>317</v>
      </c>
      <c r="D91" s="205" t="s">
        <v>114</v>
      </c>
      <c r="E91" s="206" t="s">
        <v>230</v>
      </c>
      <c r="F91" s="207" t="s">
        <v>231</v>
      </c>
      <c r="G91" s="208" t="s">
        <v>232</v>
      </c>
      <c r="H91" s="209">
        <v>45.780000000000001</v>
      </c>
      <c r="I91" s="210"/>
      <c r="J91" s="211">
        <f>ROUND(I91*H91,2)</f>
        <v>0</v>
      </c>
      <c r="K91" s="207" t="s">
        <v>118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119</v>
      </c>
      <c r="AT91" s="216" t="s">
        <v>114</v>
      </c>
      <c r="AU91" s="216" t="s">
        <v>77</v>
      </c>
      <c r="AY91" s="18" t="s">
        <v>112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75</v>
      </c>
      <c r="BK91" s="217">
        <f>ROUND(I91*H91,2)</f>
        <v>0</v>
      </c>
      <c r="BL91" s="18" t="s">
        <v>119</v>
      </c>
      <c r="BM91" s="216" t="s">
        <v>337</v>
      </c>
    </row>
    <row r="92" s="2" customFormat="1">
      <c r="A92" s="39"/>
      <c r="B92" s="40"/>
      <c r="C92" s="41"/>
      <c r="D92" s="218" t="s">
        <v>121</v>
      </c>
      <c r="E92" s="41"/>
      <c r="F92" s="219" t="s">
        <v>220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121</v>
      </c>
      <c r="AU92" s="18" t="s">
        <v>77</v>
      </c>
    </row>
    <row r="93" s="13" customFormat="1">
      <c r="A93" s="13"/>
      <c r="B93" s="233"/>
      <c r="C93" s="234"/>
      <c r="D93" s="218" t="s">
        <v>129</v>
      </c>
      <c r="E93" s="235" t="s">
        <v>18</v>
      </c>
      <c r="F93" s="236" t="s">
        <v>319</v>
      </c>
      <c r="G93" s="234"/>
      <c r="H93" s="235" t="s">
        <v>18</v>
      </c>
      <c r="I93" s="237"/>
      <c r="J93" s="234"/>
      <c r="K93" s="234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129</v>
      </c>
      <c r="AU93" s="242" t="s">
        <v>77</v>
      </c>
      <c r="AV93" s="13" t="s">
        <v>75</v>
      </c>
      <c r="AW93" s="13" t="s">
        <v>30</v>
      </c>
      <c r="AX93" s="13" t="s">
        <v>68</v>
      </c>
      <c r="AY93" s="242" t="s">
        <v>112</v>
      </c>
    </row>
    <row r="94" s="13" customFormat="1">
      <c r="A94" s="13"/>
      <c r="B94" s="233"/>
      <c r="C94" s="234"/>
      <c r="D94" s="218" t="s">
        <v>129</v>
      </c>
      <c r="E94" s="235" t="s">
        <v>18</v>
      </c>
      <c r="F94" s="236" t="s">
        <v>226</v>
      </c>
      <c r="G94" s="234"/>
      <c r="H94" s="235" t="s">
        <v>18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129</v>
      </c>
      <c r="AU94" s="242" t="s">
        <v>77</v>
      </c>
      <c r="AV94" s="13" t="s">
        <v>75</v>
      </c>
      <c r="AW94" s="13" t="s">
        <v>30</v>
      </c>
      <c r="AX94" s="13" t="s">
        <v>68</v>
      </c>
      <c r="AY94" s="242" t="s">
        <v>112</v>
      </c>
    </row>
    <row r="95" s="13" customFormat="1">
      <c r="A95" s="13"/>
      <c r="B95" s="233"/>
      <c r="C95" s="234"/>
      <c r="D95" s="218" t="s">
        <v>129</v>
      </c>
      <c r="E95" s="235" t="s">
        <v>18</v>
      </c>
      <c r="F95" s="236" t="s">
        <v>227</v>
      </c>
      <c r="G95" s="234"/>
      <c r="H95" s="235" t="s">
        <v>18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129</v>
      </c>
      <c r="AU95" s="242" t="s">
        <v>77</v>
      </c>
      <c r="AV95" s="13" t="s">
        <v>75</v>
      </c>
      <c r="AW95" s="13" t="s">
        <v>30</v>
      </c>
      <c r="AX95" s="13" t="s">
        <v>68</v>
      </c>
      <c r="AY95" s="242" t="s">
        <v>112</v>
      </c>
    </row>
    <row r="96" s="14" customFormat="1">
      <c r="A96" s="14"/>
      <c r="B96" s="243"/>
      <c r="C96" s="244"/>
      <c r="D96" s="218" t="s">
        <v>129</v>
      </c>
      <c r="E96" s="245" t="s">
        <v>18</v>
      </c>
      <c r="F96" s="246" t="s">
        <v>320</v>
      </c>
      <c r="G96" s="244"/>
      <c r="H96" s="247">
        <v>45.780000000000001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129</v>
      </c>
      <c r="AU96" s="253" t="s">
        <v>77</v>
      </c>
      <c r="AV96" s="14" t="s">
        <v>77</v>
      </c>
      <c r="AW96" s="14" t="s">
        <v>30</v>
      </c>
      <c r="AX96" s="14" t="s">
        <v>75</v>
      </c>
      <c r="AY96" s="253" t="s">
        <v>112</v>
      </c>
    </row>
    <row r="97" s="2" customFormat="1" ht="14.4" customHeight="1">
      <c r="A97" s="39"/>
      <c r="B97" s="40"/>
      <c r="C97" s="223" t="s">
        <v>119</v>
      </c>
      <c r="D97" s="223" t="s">
        <v>123</v>
      </c>
      <c r="E97" s="224" t="s">
        <v>222</v>
      </c>
      <c r="F97" s="225" t="s">
        <v>223</v>
      </c>
      <c r="G97" s="226" t="s">
        <v>126</v>
      </c>
      <c r="H97" s="227">
        <v>41.201999999999998</v>
      </c>
      <c r="I97" s="228"/>
      <c r="J97" s="229">
        <f>ROUND(I97*H97,2)</f>
        <v>0</v>
      </c>
      <c r="K97" s="225" t="s">
        <v>118</v>
      </c>
      <c r="L97" s="230"/>
      <c r="M97" s="231" t="s">
        <v>18</v>
      </c>
      <c r="N97" s="232" t="s">
        <v>39</v>
      </c>
      <c r="O97" s="85"/>
      <c r="P97" s="214">
        <f>O97*H97</f>
        <v>0</v>
      </c>
      <c r="Q97" s="214">
        <v>0.001</v>
      </c>
      <c r="R97" s="214">
        <f>Q97*H97</f>
        <v>0.041201999999999996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127</v>
      </c>
      <c r="AT97" s="216" t="s">
        <v>123</v>
      </c>
      <c r="AU97" s="216" t="s">
        <v>77</v>
      </c>
      <c r="AY97" s="18" t="s">
        <v>112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75</v>
      </c>
      <c r="BK97" s="217">
        <f>ROUND(I97*H97,2)</f>
        <v>0</v>
      </c>
      <c r="BL97" s="18" t="s">
        <v>119</v>
      </c>
      <c r="BM97" s="216" t="s">
        <v>338</v>
      </c>
    </row>
    <row r="98" s="13" customFormat="1">
      <c r="A98" s="13"/>
      <c r="B98" s="233"/>
      <c r="C98" s="234"/>
      <c r="D98" s="218" t="s">
        <v>129</v>
      </c>
      <c r="E98" s="235" t="s">
        <v>18</v>
      </c>
      <c r="F98" s="236" t="s">
        <v>225</v>
      </c>
      <c r="G98" s="234"/>
      <c r="H98" s="235" t="s">
        <v>18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129</v>
      </c>
      <c r="AU98" s="242" t="s">
        <v>77</v>
      </c>
      <c r="AV98" s="13" t="s">
        <v>75</v>
      </c>
      <c r="AW98" s="13" t="s">
        <v>30</v>
      </c>
      <c r="AX98" s="13" t="s">
        <v>68</v>
      </c>
      <c r="AY98" s="242" t="s">
        <v>112</v>
      </c>
    </row>
    <row r="99" s="13" customFormat="1">
      <c r="A99" s="13"/>
      <c r="B99" s="233"/>
      <c r="C99" s="234"/>
      <c r="D99" s="218" t="s">
        <v>129</v>
      </c>
      <c r="E99" s="235" t="s">
        <v>18</v>
      </c>
      <c r="F99" s="236" t="s">
        <v>226</v>
      </c>
      <c r="G99" s="234"/>
      <c r="H99" s="235" t="s">
        <v>18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129</v>
      </c>
      <c r="AU99" s="242" t="s">
        <v>77</v>
      </c>
      <c r="AV99" s="13" t="s">
        <v>75</v>
      </c>
      <c r="AW99" s="13" t="s">
        <v>30</v>
      </c>
      <c r="AX99" s="13" t="s">
        <v>68</v>
      </c>
      <c r="AY99" s="242" t="s">
        <v>112</v>
      </c>
    </row>
    <row r="100" s="13" customFormat="1">
      <c r="A100" s="13"/>
      <c r="B100" s="233"/>
      <c r="C100" s="234"/>
      <c r="D100" s="218" t="s">
        <v>129</v>
      </c>
      <c r="E100" s="235" t="s">
        <v>18</v>
      </c>
      <c r="F100" s="236" t="s">
        <v>227</v>
      </c>
      <c r="G100" s="234"/>
      <c r="H100" s="235" t="s">
        <v>18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129</v>
      </c>
      <c r="AU100" s="242" t="s">
        <v>77</v>
      </c>
      <c r="AV100" s="13" t="s">
        <v>75</v>
      </c>
      <c r="AW100" s="13" t="s">
        <v>30</v>
      </c>
      <c r="AX100" s="13" t="s">
        <v>68</v>
      </c>
      <c r="AY100" s="242" t="s">
        <v>112</v>
      </c>
    </row>
    <row r="101" s="14" customFormat="1">
      <c r="A101" s="14"/>
      <c r="B101" s="243"/>
      <c r="C101" s="244"/>
      <c r="D101" s="218" t="s">
        <v>129</v>
      </c>
      <c r="E101" s="245" t="s">
        <v>18</v>
      </c>
      <c r="F101" s="246" t="s">
        <v>322</v>
      </c>
      <c r="G101" s="244"/>
      <c r="H101" s="247">
        <v>41.201999999999998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129</v>
      </c>
      <c r="AU101" s="253" t="s">
        <v>77</v>
      </c>
      <c r="AV101" s="14" t="s">
        <v>77</v>
      </c>
      <c r="AW101" s="14" t="s">
        <v>30</v>
      </c>
      <c r="AX101" s="14" t="s">
        <v>75</v>
      </c>
      <c r="AY101" s="253" t="s">
        <v>112</v>
      </c>
    </row>
    <row r="102" s="2" customFormat="1" ht="14.4" customHeight="1">
      <c r="A102" s="39"/>
      <c r="B102" s="40"/>
      <c r="C102" s="205" t="s">
        <v>139</v>
      </c>
      <c r="D102" s="205" t="s">
        <v>114</v>
      </c>
      <c r="E102" s="206" t="s">
        <v>277</v>
      </c>
      <c r="F102" s="207" t="s">
        <v>278</v>
      </c>
      <c r="G102" s="208" t="s">
        <v>243</v>
      </c>
      <c r="H102" s="209">
        <v>157.13999999999999</v>
      </c>
      <c r="I102" s="210"/>
      <c r="J102" s="211">
        <f>ROUND(I102*H102,2)</f>
        <v>0</v>
      </c>
      <c r="K102" s="207" t="s">
        <v>118</v>
      </c>
      <c r="L102" s="45"/>
      <c r="M102" s="212" t="s">
        <v>18</v>
      </c>
      <c r="N102" s="213" t="s">
        <v>39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119</v>
      </c>
      <c r="AT102" s="216" t="s">
        <v>114</v>
      </c>
      <c r="AU102" s="216" t="s">
        <v>77</v>
      </c>
      <c r="AY102" s="18" t="s">
        <v>112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75</v>
      </c>
      <c r="BK102" s="217">
        <f>ROUND(I102*H102,2)</f>
        <v>0</v>
      </c>
      <c r="BL102" s="18" t="s">
        <v>119</v>
      </c>
      <c r="BM102" s="216" t="s">
        <v>339</v>
      </c>
    </row>
    <row r="103" s="13" customFormat="1">
      <c r="A103" s="13"/>
      <c r="B103" s="233"/>
      <c r="C103" s="234"/>
      <c r="D103" s="218" t="s">
        <v>129</v>
      </c>
      <c r="E103" s="235" t="s">
        <v>18</v>
      </c>
      <c r="F103" s="236" t="s">
        <v>197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129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112</v>
      </c>
    </row>
    <row r="104" s="13" customFormat="1">
      <c r="A104" s="13"/>
      <c r="B104" s="233"/>
      <c r="C104" s="234"/>
      <c r="D104" s="218" t="s">
        <v>129</v>
      </c>
      <c r="E104" s="235" t="s">
        <v>18</v>
      </c>
      <c r="F104" s="236" t="s">
        <v>280</v>
      </c>
      <c r="G104" s="234"/>
      <c r="H104" s="235" t="s">
        <v>18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129</v>
      </c>
      <c r="AU104" s="242" t="s">
        <v>77</v>
      </c>
      <c r="AV104" s="13" t="s">
        <v>75</v>
      </c>
      <c r="AW104" s="13" t="s">
        <v>30</v>
      </c>
      <c r="AX104" s="13" t="s">
        <v>68</v>
      </c>
      <c r="AY104" s="242" t="s">
        <v>112</v>
      </c>
    </row>
    <row r="105" s="14" customFormat="1">
      <c r="A105" s="14"/>
      <c r="B105" s="243"/>
      <c r="C105" s="244"/>
      <c r="D105" s="218" t="s">
        <v>129</v>
      </c>
      <c r="E105" s="245" t="s">
        <v>18</v>
      </c>
      <c r="F105" s="246" t="s">
        <v>324</v>
      </c>
      <c r="G105" s="244"/>
      <c r="H105" s="247">
        <v>19.800000000000001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129</v>
      </c>
      <c r="AU105" s="253" t="s">
        <v>77</v>
      </c>
      <c r="AV105" s="14" t="s">
        <v>77</v>
      </c>
      <c r="AW105" s="14" t="s">
        <v>30</v>
      </c>
      <c r="AX105" s="14" t="s">
        <v>68</v>
      </c>
      <c r="AY105" s="253" t="s">
        <v>112</v>
      </c>
    </row>
    <row r="106" s="13" customFormat="1">
      <c r="A106" s="13"/>
      <c r="B106" s="233"/>
      <c r="C106" s="234"/>
      <c r="D106" s="218" t="s">
        <v>129</v>
      </c>
      <c r="E106" s="235" t="s">
        <v>18</v>
      </c>
      <c r="F106" s="236" t="s">
        <v>282</v>
      </c>
      <c r="G106" s="234"/>
      <c r="H106" s="235" t="s">
        <v>18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129</v>
      </c>
      <c r="AU106" s="242" t="s">
        <v>77</v>
      </c>
      <c r="AV106" s="13" t="s">
        <v>75</v>
      </c>
      <c r="AW106" s="13" t="s">
        <v>30</v>
      </c>
      <c r="AX106" s="13" t="s">
        <v>68</v>
      </c>
      <c r="AY106" s="242" t="s">
        <v>112</v>
      </c>
    </row>
    <row r="107" s="14" customFormat="1">
      <c r="A107" s="14"/>
      <c r="B107" s="243"/>
      <c r="C107" s="244"/>
      <c r="D107" s="218" t="s">
        <v>129</v>
      </c>
      <c r="E107" s="245" t="s">
        <v>18</v>
      </c>
      <c r="F107" s="246" t="s">
        <v>325</v>
      </c>
      <c r="G107" s="244"/>
      <c r="H107" s="247">
        <v>137.34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129</v>
      </c>
      <c r="AU107" s="253" t="s">
        <v>77</v>
      </c>
      <c r="AV107" s="14" t="s">
        <v>77</v>
      </c>
      <c r="AW107" s="14" t="s">
        <v>30</v>
      </c>
      <c r="AX107" s="14" t="s">
        <v>68</v>
      </c>
      <c r="AY107" s="253" t="s">
        <v>112</v>
      </c>
    </row>
    <row r="108" s="15" customFormat="1">
      <c r="A108" s="15"/>
      <c r="B108" s="254"/>
      <c r="C108" s="255"/>
      <c r="D108" s="218" t="s">
        <v>129</v>
      </c>
      <c r="E108" s="256" t="s">
        <v>18</v>
      </c>
      <c r="F108" s="257" t="s">
        <v>191</v>
      </c>
      <c r="G108" s="255"/>
      <c r="H108" s="258">
        <v>157.13999999999999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129</v>
      </c>
      <c r="AU108" s="264" t="s">
        <v>77</v>
      </c>
      <c r="AV108" s="15" t="s">
        <v>119</v>
      </c>
      <c r="AW108" s="15" t="s">
        <v>30</v>
      </c>
      <c r="AX108" s="15" t="s">
        <v>75</v>
      </c>
      <c r="AY108" s="264" t="s">
        <v>112</v>
      </c>
    </row>
    <row r="109" s="2" customFormat="1" ht="14.4" customHeight="1">
      <c r="A109" s="39"/>
      <c r="B109" s="40"/>
      <c r="C109" s="205" t="s">
        <v>149</v>
      </c>
      <c r="D109" s="205" t="s">
        <v>114</v>
      </c>
      <c r="E109" s="206" t="s">
        <v>285</v>
      </c>
      <c r="F109" s="207" t="s">
        <v>286</v>
      </c>
      <c r="G109" s="208" t="s">
        <v>243</v>
      </c>
      <c r="H109" s="209">
        <v>157.13999999999999</v>
      </c>
      <c r="I109" s="210"/>
      <c r="J109" s="211">
        <f>ROUND(I109*H109,2)</f>
        <v>0</v>
      </c>
      <c r="K109" s="207" t="s">
        <v>118</v>
      </c>
      <c r="L109" s="45"/>
      <c r="M109" s="212" t="s">
        <v>18</v>
      </c>
      <c r="N109" s="213" t="s">
        <v>39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119</v>
      </c>
      <c r="AT109" s="216" t="s">
        <v>114</v>
      </c>
      <c r="AU109" s="216" t="s">
        <v>77</v>
      </c>
      <c r="AY109" s="18" t="s">
        <v>112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75</v>
      </c>
      <c r="BK109" s="217">
        <f>ROUND(I109*H109,2)</f>
        <v>0</v>
      </c>
      <c r="BL109" s="18" t="s">
        <v>119</v>
      </c>
      <c r="BM109" s="216" t="s">
        <v>340</v>
      </c>
    </row>
    <row r="110" s="2" customFormat="1">
      <c r="A110" s="39"/>
      <c r="B110" s="40"/>
      <c r="C110" s="41"/>
      <c r="D110" s="218" t="s">
        <v>121</v>
      </c>
      <c r="E110" s="41"/>
      <c r="F110" s="219" t="s">
        <v>288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121</v>
      </c>
      <c r="AU110" s="18" t="s">
        <v>77</v>
      </c>
    </row>
    <row r="111" s="2" customFormat="1" ht="14.4" customHeight="1">
      <c r="A111" s="39"/>
      <c r="B111" s="40"/>
      <c r="C111" s="205" t="s">
        <v>155</v>
      </c>
      <c r="D111" s="205" t="s">
        <v>114</v>
      </c>
      <c r="E111" s="206" t="s">
        <v>290</v>
      </c>
      <c r="F111" s="207" t="s">
        <v>291</v>
      </c>
      <c r="G111" s="208" t="s">
        <v>243</v>
      </c>
      <c r="H111" s="209">
        <v>157.13999999999999</v>
      </c>
      <c r="I111" s="210"/>
      <c r="J111" s="211">
        <f>ROUND(I111*H111,2)</f>
        <v>0</v>
      </c>
      <c r="K111" s="207" t="s">
        <v>118</v>
      </c>
      <c r="L111" s="45"/>
      <c r="M111" s="212" t="s">
        <v>18</v>
      </c>
      <c r="N111" s="213" t="s">
        <v>39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119</v>
      </c>
      <c r="AT111" s="216" t="s">
        <v>114</v>
      </c>
      <c r="AU111" s="216" t="s">
        <v>77</v>
      </c>
      <c r="AY111" s="18" t="s">
        <v>112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75</v>
      </c>
      <c r="BK111" s="217">
        <f>ROUND(I111*H111,2)</f>
        <v>0</v>
      </c>
      <c r="BL111" s="18" t="s">
        <v>119</v>
      </c>
      <c r="BM111" s="216" t="s">
        <v>341</v>
      </c>
    </row>
    <row r="112" s="2" customFormat="1">
      <c r="A112" s="39"/>
      <c r="B112" s="40"/>
      <c r="C112" s="41"/>
      <c r="D112" s="218" t="s">
        <v>121</v>
      </c>
      <c r="E112" s="41"/>
      <c r="F112" s="219" t="s">
        <v>288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121</v>
      </c>
      <c r="AU112" s="18" t="s">
        <v>77</v>
      </c>
    </row>
    <row r="113" s="2" customFormat="1" ht="14.4" customHeight="1">
      <c r="A113" s="39"/>
      <c r="B113" s="40"/>
      <c r="C113" s="205" t="s">
        <v>127</v>
      </c>
      <c r="D113" s="205" t="s">
        <v>114</v>
      </c>
      <c r="E113" s="206" t="s">
        <v>294</v>
      </c>
      <c r="F113" s="207" t="s">
        <v>328</v>
      </c>
      <c r="G113" s="208" t="s">
        <v>329</v>
      </c>
      <c r="H113" s="209">
        <v>2</v>
      </c>
      <c r="I113" s="210"/>
      <c r="J113" s="211">
        <f>ROUND(I113*H113,2)</f>
        <v>0</v>
      </c>
      <c r="K113" s="207" t="s">
        <v>18</v>
      </c>
      <c r="L113" s="45"/>
      <c r="M113" s="212" t="s">
        <v>18</v>
      </c>
      <c r="N113" s="213" t="s">
        <v>39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119</v>
      </c>
      <c r="AT113" s="216" t="s">
        <v>114</v>
      </c>
      <c r="AU113" s="216" t="s">
        <v>77</v>
      </c>
      <c r="AY113" s="18" t="s">
        <v>112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75</v>
      </c>
      <c r="BK113" s="217">
        <f>ROUND(I113*H113,2)</f>
        <v>0</v>
      </c>
      <c r="BL113" s="18" t="s">
        <v>119</v>
      </c>
      <c r="BM113" s="216" t="s">
        <v>342</v>
      </c>
    </row>
    <row r="114" s="13" customFormat="1">
      <c r="A114" s="13"/>
      <c r="B114" s="233"/>
      <c r="C114" s="234"/>
      <c r="D114" s="218" t="s">
        <v>129</v>
      </c>
      <c r="E114" s="235" t="s">
        <v>18</v>
      </c>
      <c r="F114" s="236" t="s">
        <v>331</v>
      </c>
      <c r="G114" s="234"/>
      <c r="H114" s="235" t="s">
        <v>18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129</v>
      </c>
      <c r="AU114" s="242" t="s">
        <v>77</v>
      </c>
      <c r="AV114" s="13" t="s">
        <v>75</v>
      </c>
      <c r="AW114" s="13" t="s">
        <v>30</v>
      </c>
      <c r="AX114" s="13" t="s">
        <v>68</v>
      </c>
      <c r="AY114" s="242" t="s">
        <v>112</v>
      </c>
    </row>
    <row r="115" s="14" customFormat="1">
      <c r="A115" s="14"/>
      <c r="B115" s="243"/>
      <c r="C115" s="244"/>
      <c r="D115" s="218" t="s">
        <v>129</v>
      </c>
      <c r="E115" s="245" t="s">
        <v>18</v>
      </c>
      <c r="F115" s="246" t="s">
        <v>77</v>
      </c>
      <c r="G115" s="244"/>
      <c r="H115" s="247">
        <v>2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129</v>
      </c>
      <c r="AU115" s="253" t="s">
        <v>77</v>
      </c>
      <c r="AV115" s="14" t="s">
        <v>77</v>
      </c>
      <c r="AW115" s="14" t="s">
        <v>30</v>
      </c>
      <c r="AX115" s="14" t="s">
        <v>75</v>
      </c>
      <c r="AY115" s="253" t="s">
        <v>112</v>
      </c>
    </row>
    <row r="116" s="2" customFormat="1" ht="14.4" customHeight="1">
      <c r="A116" s="39"/>
      <c r="B116" s="40"/>
      <c r="C116" s="205" t="s">
        <v>161</v>
      </c>
      <c r="D116" s="205" t="s">
        <v>114</v>
      </c>
      <c r="E116" s="206" t="s">
        <v>300</v>
      </c>
      <c r="F116" s="207" t="s">
        <v>301</v>
      </c>
      <c r="G116" s="208" t="s">
        <v>302</v>
      </c>
      <c r="H116" s="209">
        <v>0.5</v>
      </c>
      <c r="I116" s="210"/>
      <c r="J116" s="211">
        <f>ROUND(I116*H116,2)</f>
        <v>0</v>
      </c>
      <c r="K116" s="207" t="s">
        <v>118</v>
      </c>
      <c r="L116" s="45"/>
      <c r="M116" s="265" t="s">
        <v>18</v>
      </c>
      <c r="N116" s="266" t="s">
        <v>39</v>
      </c>
      <c r="O116" s="267"/>
      <c r="P116" s="268">
        <f>O116*H116</f>
        <v>0</v>
      </c>
      <c r="Q116" s="268">
        <v>0</v>
      </c>
      <c r="R116" s="268">
        <f>Q116*H116</f>
        <v>0</v>
      </c>
      <c r="S116" s="268">
        <v>0</v>
      </c>
      <c r="T116" s="269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119</v>
      </c>
      <c r="AT116" s="216" t="s">
        <v>114</v>
      </c>
      <c r="AU116" s="216" t="s">
        <v>77</v>
      </c>
      <c r="AY116" s="18" t="s">
        <v>112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75</v>
      </c>
      <c r="BK116" s="217">
        <f>ROUND(I116*H116,2)</f>
        <v>0</v>
      </c>
      <c r="BL116" s="18" t="s">
        <v>119</v>
      </c>
      <c r="BM116" s="216" t="s">
        <v>343</v>
      </c>
    </row>
    <row r="117" s="2" customFormat="1" ht="6.96" customHeight="1">
      <c r="A117" s="39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45"/>
      <c r="M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</sheetData>
  <sheetProtection sheet="1" autoFilter="0" formatColumns="0" formatRows="0" objects="1" scenarios="1" spinCount="100000" saltValue="urm+QDfDJXktQXRdcl9dilDC0QVwzIJmL4B2LSKKppnR0PHVRV4pdcJ1vMvJr+d9/2bPkwe841ddZFoc5uufHg==" hashValue="PuSdwhT6iUfiGsy2r6xQaYy5UMAATifWy6gGCMZeHjEGi6nxta5CTtDljf+d0VlIvsd7mjTmz4mKeBX+989eYA==" algorithmName="SHA-512" password="CC35"/>
  <autoFilter ref="C80:K11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7-13-13-18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344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4. 11. 2020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ROUND((SUM(BE81:BE126)),  2)</f>
        <v>0</v>
      </c>
      <c r="G33" s="39"/>
      <c r="H33" s="39"/>
      <c r="I33" s="149">
        <v>0.20999999999999999</v>
      </c>
      <c r="J33" s="148">
        <f>ROUND(((SUM(BE81:BE126))*I33),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ROUND((SUM(BF81:BF126)),  2)</f>
        <v>0</v>
      </c>
      <c r="G34" s="39"/>
      <c r="H34" s="39"/>
      <c r="I34" s="149">
        <v>0.14999999999999999</v>
      </c>
      <c r="J34" s="148">
        <f>ROUND(((SUM(BF81:BF126))*I34),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ROUND((SUM(BG81:BG126)),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ROUND((SUM(BH81:BH126)),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ROUND((SUM(BI81:BI126)),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7-13-13-18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SO01.3 - SO01.3 Násled. péče 3.rok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4. 11. 2020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96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7-13-13-18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SO01.3 - SO01.3 Násled. péče 3.rok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4. 11. 2020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98</v>
      </c>
      <c r="D80" s="181" t="s">
        <v>53</v>
      </c>
      <c r="E80" s="181" t="s">
        <v>49</v>
      </c>
      <c r="F80" s="181" t="s">
        <v>50</v>
      </c>
      <c r="G80" s="181" t="s">
        <v>99</v>
      </c>
      <c r="H80" s="181" t="s">
        <v>100</v>
      </c>
      <c r="I80" s="181" t="s">
        <v>101</v>
      </c>
      <c r="J80" s="181" t="s">
        <v>93</v>
      </c>
      <c r="K80" s="182" t="s">
        <v>102</v>
      </c>
      <c r="L80" s="183"/>
      <c r="M80" s="93" t="s">
        <v>18</v>
      </c>
      <c r="N80" s="94" t="s">
        <v>38</v>
      </c>
      <c r="O80" s="94" t="s">
        <v>103</v>
      </c>
      <c r="P80" s="94" t="s">
        <v>104</v>
      </c>
      <c r="Q80" s="94" t="s">
        <v>105</v>
      </c>
      <c r="R80" s="94" t="s">
        <v>106</v>
      </c>
      <c r="S80" s="94" t="s">
        <v>107</v>
      </c>
      <c r="T80" s="95" t="s">
        <v>108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109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35.366202000000001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94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110</v>
      </c>
      <c r="F82" s="192" t="s">
        <v>111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35.366202000000001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75</v>
      </c>
      <c r="F83" s="203" t="s">
        <v>113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SUM(P84:P126)</f>
        <v>0</v>
      </c>
      <c r="Q83" s="197"/>
      <c r="R83" s="198">
        <f>SUM(R84:R126)</f>
        <v>35.366202000000001</v>
      </c>
      <c r="S83" s="197"/>
      <c r="T83" s="199">
        <f>SUM(T84:T126)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112</v>
      </c>
      <c r="BK83" s="202">
        <f>SUM(BK84:BK126)</f>
        <v>0</v>
      </c>
    </row>
    <row r="84" s="2" customFormat="1" ht="14.4" customHeight="1">
      <c r="A84" s="39"/>
      <c r="B84" s="40"/>
      <c r="C84" s="205" t="s">
        <v>75</v>
      </c>
      <c r="D84" s="205" t="s">
        <v>114</v>
      </c>
      <c r="E84" s="206" t="s">
        <v>305</v>
      </c>
      <c r="F84" s="207" t="s">
        <v>306</v>
      </c>
      <c r="G84" s="208" t="s">
        <v>117</v>
      </c>
      <c r="H84" s="209">
        <v>17524</v>
      </c>
      <c r="I84" s="210"/>
      <c r="J84" s="211">
        <f>ROUND(I84*H84,2)</f>
        <v>0</v>
      </c>
      <c r="K84" s="207" t="s">
        <v>118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119</v>
      </c>
      <c r="AT84" s="216" t="s">
        <v>114</v>
      </c>
      <c r="AU84" s="216" t="s">
        <v>77</v>
      </c>
      <c r="AY84" s="18" t="s">
        <v>112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119</v>
      </c>
      <c r="BM84" s="216" t="s">
        <v>345</v>
      </c>
    </row>
    <row r="85" s="2" customFormat="1">
      <c r="A85" s="39"/>
      <c r="B85" s="40"/>
      <c r="C85" s="41"/>
      <c r="D85" s="218" t="s">
        <v>121</v>
      </c>
      <c r="E85" s="41"/>
      <c r="F85" s="219" t="s">
        <v>308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77</v>
      </c>
    </row>
    <row r="86" s="13" customFormat="1">
      <c r="A86" s="13"/>
      <c r="B86" s="233"/>
      <c r="C86" s="234"/>
      <c r="D86" s="218" t="s">
        <v>129</v>
      </c>
      <c r="E86" s="235" t="s">
        <v>18</v>
      </c>
      <c r="F86" s="236" t="s">
        <v>346</v>
      </c>
      <c r="G86" s="234"/>
      <c r="H86" s="235" t="s">
        <v>18</v>
      </c>
      <c r="I86" s="237"/>
      <c r="J86" s="234"/>
      <c r="K86" s="234"/>
      <c r="L86" s="238"/>
      <c r="M86" s="239"/>
      <c r="N86" s="240"/>
      <c r="O86" s="240"/>
      <c r="P86" s="240"/>
      <c r="Q86" s="240"/>
      <c r="R86" s="240"/>
      <c r="S86" s="240"/>
      <c r="T86" s="24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2" t="s">
        <v>129</v>
      </c>
      <c r="AU86" s="242" t="s">
        <v>77</v>
      </c>
      <c r="AV86" s="13" t="s">
        <v>75</v>
      </c>
      <c r="AW86" s="13" t="s">
        <v>30</v>
      </c>
      <c r="AX86" s="13" t="s">
        <v>68</v>
      </c>
      <c r="AY86" s="242" t="s">
        <v>112</v>
      </c>
    </row>
    <row r="87" s="14" customFormat="1">
      <c r="A87" s="14"/>
      <c r="B87" s="243"/>
      <c r="C87" s="244"/>
      <c r="D87" s="218" t="s">
        <v>129</v>
      </c>
      <c r="E87" s="245" t="s">
        <v>18</v>
      </c>
      <c r="F87" s="246" t="s">
        <v>335</v>
      </c>
      <c r="G87" s="244"/>
      <c r="H87" s="247">
        <v>17524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3" t="s">
        <v>129</v>
      </c>
      <c r="AU87" s="253" t="s">
        <v>77</v>
      </c>
      <c r="AV87" s="14" t="s">
        <v>77</v>
      </c>
      <c r="AW87" s="14" t="s">
        <v>30</v>
      </c>
      <c r="AX87" s="14" t="s">
        <v>75</v>
      </c>
      <c r="AY87" s="253" t="s">
        <v>112</v>
      </c>
    </row>
    <row r="88" s="2" customFormat="1" ht="14.4" customHeight="1">
      <c r="A88" s="39"/>
      <c r="B88" s="40"/>
      <c r="C88" s="205" t="s">
        <v>77</v>
      </c>
      <c r="D88" s="205" t="s">
        <v>114</v>
      </c>
      <c r="E88" s="206" t="s">
        <v>311</v>
      </c>
      <c r="F88" s="207" t="s">
        <v>312</v>
      </c>
      <c r="G88" s="208" t="s">
        <v>313</v>
      </c>
      <c r="H88" s="209">
        <v>235.5</v>
      </c>
      <c r="I88" s="210"/>
      <c r="J88" s="211">
        <f>ROUND(I88*H88,2)</f>
        <v>0</v>
      </c>
      <c r="K88" s="207" t="s">
        <v>18</v>
      </c>
      <c r="L88" s="45"/>
      <c r="M88" s="212" t="s">
        <v>18</v>
      </c>
      <c r="N88" s="213" t="s">
        <v>39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119</v>
      </c>
      <c r="AT88" s="216" t="s">
        <v>114</v>
      </c>
      <c r="AU88" s="216" t="s">
        <v>77</v>
      </c>
      <c r="AY88" s="18" t="s">
        <v>112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75</v>
      </c>
      <c r="BK88" s="217">
        <f>ROUND(I88*H88,2)</f>
        <v>0</v>
      </c>
      <c r="BL88" s="18" t="s">
        <v>119</v>
      </c>
      <c r="BM88" s="216" t="s">
        <v>347</v>
      </c>
    </row>
    <row r="89" s="13" customFormat="1">
      <c r="A89" s="13"/>
      <c r="B89" s="233"/>
      <c r="C89" s="234"/>
      <c r="D89" s="218" t="s">
        <v>129</v>
      </c>
      <c r="E89" s="235" t="s">
        <v>18</v>
      </c>
      <c r="F89" s="236" t="s">
        <v>315</v>
      </c>
      <c r="G89" s="234"/>
      <c r="H89" s="235" t="s">
        <v>18</v>
      </c>
      <c r="I89" s="237"/>
      <c r="J89" s="234"/>
      <c r="K89" s="234"/>
      <c r="L89" s="238"/>
      <c r="M89" s="239"/>
      <c r="N89" s="240"/>
      <c r="O89" s="240"/>
      <c r="P89" s="240"/>
      <c r="Q89" s="240"/>
      <c r="R89" s="240"/>
      <c r="S89" s="240"/>
      <c r="T89" s="24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2" t="s">
        <v>129</v>
      </c>
      <c r="AU89" s="242" t="s">
        <v>77</v>
      </c>
      <c r="AV89" s="13" t="s">
        <v>75</v>
      </c>
      <c r="AW89" s="13" t="s">
        <v>30</v>
      </c>
      <c r="AX89" s="13" t="s">
        <v>68</v>
      </c>
      <c r="AY89" s="242" t="s">
        <v>112</v>
      </c>
    </row>
    <row r="90" s="14" customFormat="1">
      <c r="A90" s="14"/>
      <c r="B90" s="243"/>
      <c r="C90" s="244"/>
      <c r="D90" s="218" t="s">
        <v>129</v>
      </c>
      <c r="E90" s="245" t="s">
        <v>18</v>
      </c>
      <c r="F90" s="246" t="s">
        <v>316</v>
      </c>
      <c r="G90" s="244"/>
      <c r="H90" s="247">
        <v>235.5</v>
      </c>
      <c r="I90" s="248"/>
      <c r="J90" s="244"/>
      <c r="K90" s="244"/>
      <c r="L90" s="249"/>
      <c r="M90" s="250"/>
      <c r="N90" s="251"/>
      <c r="O90" s="251"/>
      <c r="P90" s="251"/>
      <c r="Q90" s="251"/>
      <c r="R90" s="251"/>
      <c r="S90" s="251"/>
      <c r="T90" s="252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3" t="s">
        <v>129</v>
      </c>
      <c r="AU90" s="253" t="s">
        <v>77</v>
      </c>
      <c r="AV90" s="14" t="s">
        <v>77</v>
      </c>
      <c r="AW90" s="14" t="s">
        <v>30</v>
      </c>
      <c r="AX90" s="14" t="s">
        <v>75</v>
      </c>
      <c r="AY90" s="253" t="s">
        <v>112</v>
      </c>
    </row>
    <row r="91" s="2" customFormat="1" ht="24.15" customHeight="1">
      <c r="A91" s="39"/>
      <c r="B91" s="40"/>
      <c r="C91" s="205" t="s">
        <v>171</v>
      </c>
      <c r="D91" s="205" t="s">
        <v>114</v>
      </c>
      <c r="E91" s="206" t="s">
        <v>348</v>
      </c>
      <c r="F91" s="207" t="s">
        <v>349</v>
      </c>
      <c r="G91" s="208" t="s">
        <v>134</v>
      </c>
      <c r="H91" s="209">
        <v>16</v>
      </c>
      <c r="I91" s="210"/>
      <c r="J91" s="211">
        <f>ROUND(I91*H91,2)</f>
        <v>0</v>
      </c>
      <c r="K91" s="207" t="s">
        <v>118</v>
      </c>
      <c r="L91" s="45"/>
      <c r="M91" s="212" t="s">
        <v>18</v>
      </c>
      <c r="N91" s="213" t="s">
        <v>39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119</v>
      </c>
      <c r="AT91" s="216" t="s">
        <v>114</v>
      </c>
      <c r="AU91" s="216" t="s">
        <v>77</v>
      </c>
      <c r="AY91" s="18" t="s">
        <v>112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75</v>
      </c>
      <c r="BK91" s="217">
        <f>ROUND(I91*H91,2)</f>
        <v>0</v>
      </c>
      <c r="BL91" s="18" t="s">
        <v>119</v>
      </c>
      <c r="BM91" s="216" t="s">
        <v>350</v>
      </c>
    </row>
    <row r="92" s="13" customFormat="1">
      <c r="A92" s="13"/>
      <c r="B92" s="233"/>
      <c r="C92" s="234"/>
      <c r="D92" s="218" t="s">
        <v>129</v>
      </c>
      <c r="E92" s="235" t="s">
        <v>18</v>
      </c>
      <c r="F92" s="236" t="s">
        <v>351</v>
      </c>
      <c r="G92" s="234"/>
      <c r="H92" s="235" t="s">
        <v>18</v>
      </c>
      <c r="I92" s="237"/>
      <c r="J92" s="234"/>
      <c r="K92" s="234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129</v>
      </c>
      <c r="AU92" s="242" t="s">
        <v>77</v>
      </c>
      <c r="AV92" s="13" t="s">
        <v>75</v>
      </c>
      <c r="AW92" s="13" t="s">
        <v>30</v>
      </c>
      <c r="AX92" s="13" t="s">
        <v>68</v>
      </c>
      <c r="AY92" s="242" t="s">
        <v>112</v>
      </c>
    </row>
    <row r="93" s="14" customFormat="1">
      <c r="A93" s="14"/>
      <c r="B93" s="243"/>
      <c r="C93" s="244"/>
      <c r="D93" s="218" t="s">
        <v>129</v>
      </c>
      <c r="E93" s="245" t="s">
        <v>18</v>
      </c>
      <c r="F93" s="246" t="s">
        <v>216</v>
      </c>
      <c r="G93" s="244"/>
      <c r="H93" s="247">
        <v>16</v>
      </c>
      <c r="I93" s="248"/>
      <c r="J93" s="244"/>
      <c r="K93" s="244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129</v>
      </c>
      <c r="AU93" s="253" t="s">
        <v>77</v>
      </c>
      <c r="AV93" s="14" t="s">
        <v>77</v>
      </c>
      <c r="AW93" s="14" t="s">
        <v>30</v>
      </c>
      <c r="AX93" s="14" t="s">
        <v>75</v>
      </c>
      <c r="AY93" s="253" t="s">
        <v>112</v>
      </c>
    </row>
    <row r="94" s="2" customFormat="1" ht="24.15" customHeight="1">
      <c r="A94" s="39"/>
      <c r="B94" s="40"/>
      <c r="C94" s="205" t="s">
        <v>317</v>
      </c>
      <c r="D94" s="205" t="s">
        <v>114</v>
      </c>
      <c r="E94" s="206" t="s">
        <v>230</v>
      </c>
      <c r="F94" s="207" t="s">
        <v>231</v>
      </c>
      <c r="G94" s="208" t="s">
        <v>232</v>
      </c>
      <c r="H94" s="209">
        <v>45.780000000000001</v>
      </c>
      <c r="I94" s="210"/>
      <c r="J94" s="211">
        <f>ROUND(I94*H94,2)</f>
        <v>0</v>
      </c>
      <c r="K94" s="207" t="s">
        <v>118</v>
      </c>
      <c r="L94" s="45"/>
      <c r="M94" s="212" t="s">
        <v>18</v>
      </c>
      <c r="N94" s="213" t="s">
        <v>39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119</v>
      </c>
      <c r="AT94" s="216" t="s">
        <v>114</v>
      </c>
      <c r="AU94" s="216" t="s">
        <v>77</v>
      </c>
      <c r="AY94" s="18" t="s">
        <v>112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75</v>
      </c>
      <c r="BK94" s="217">
        <f>ROUND(I94*H94,2)</f>
        <v>0</v>
      </c>
      <c r="BL94" s="18" t="s">
        <v>119</v>
      </c>
      <c r="BM94" s="216" t="s">
        <v>352</v>
      </c>
    </row>
    <row r="95" s="2" customFormat="1">
      <c r="A95" s="39"/>
      <c r="B95" s="40"/>
      <c r="C95" s="41"/>
      <c r="D95" s="218" t="s">
        <v>121</v>
      </c>
      <c r="E95" s="41"/>
      <c r="F95" s="219" t="s">
        <v>220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121</v>
      </c>
      <c r="AU95" s="18" t="s">
        <v>77</v>
      </c>
    </row>
    <row r="96" s="13" customFormat="1">
      <c r="A96" s="13"/>
      <c r="B96" s="233"/>
      <c r="C96" s="234"/>
      <c r="D96" s="218" t="s">
        <v>129</v>
      </c>
      <c r="E96" s="235" t="s">
        <v>18</v>
      </c>
      <c r="F96" s="236" t="s">
        <v>319</v>
      </c>
      <c r="G96" s="234"/>
      <c r="H96" s="235" t="s">
        <v>18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129</v>
      </c>
      <c r="AU96" s="242" t="s">
        <v>77</v>
      </c>
      <c r="AV96" s="13" t="s">
        <v>75</v>
      </c>
      <c r="AW96" s="13" t="s">
        <v>30</v>
      </c>
      <c r="AX96" s="13" t="s">
        <v>68</v>
      </c>
      <c r="AY96" s="242" t="s">
        <v>112</v>
      </c>
    </row>
    <row r="97" s="13" customFormat="1">
      <c r="A97" s="13"/>
      <c r="B97" s="233"/>
      <c r="C97" s="234"/>
      <c r="D97" s="218" t="s">
        <v>129</v>
      </c>
      <c r="E97" s="235" t="s">
        <v>18</v>
      </c>
      <c r="F97" s="236" t="s">
        <v>226</v>
      </c>
      <c r="G97" s="234"/>
      <c r="H97" s="235" t="s">
        <v>18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129</v>
      </c>
      <c r="AU97" s="242" t="s">
        <v>77</v>
      </c>
      <c r="AV97" s="13" t="s">
        <v>75</v>
      </c>
      <c r="AW97" s="13" t="s">
        <v>30</v>
      </c>
      <c r="AX97" s="13" t="s">
        <v>68</v>
      </c>
      <c r="AY97" s="242" t="s">
        <v>112</v>
      </c>
    </row>
    <row r="98" s="13" customFormat="1">
      <c r="A98" s="13"/>
      <c r="B98" s="233"/>
      <c r="C98" s="234"/>
      <c r="D98" s="218" t="s">
        <v>129</v>
      </c>
      <c r="E98" s="235" t="s">
        <v>18</v>
      </c>
      <c r="F98" s="236" t="s">
        <v>227</v>
      </c>
      <c r="G98" s="234"/>
      <c r="H98" s="235" t="s">
        <v>18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129</v>
      </c>
      <c r="AU98" s="242" t="s">
        <v>77</v>
      </c>
      <c r="AV98" s="13" t="s">
        <v>75</v>
      </c>
      <c r="AW98" s="13" t="s">
        <v>30</v>
      </c>
      <c r="AX98" s="13" t="s">
        <v>68</v>
      </c>
      <c r="AY98" s="242" t="s">
        <v>112</v>
      </c>
    </row>
    <row r="99" s="14" customFormat="1">
      <c r="A99" s="14"/>
      <c r="B99" s="243"/>
      <c r="C99" s="244"/>
      <c r="D99" s="218" t="s">
        <v>129</v>
      </c>
      <c r="E99" s="245" t="s">
        <v>18</v>
      </c>
      <c r="F99" s="246" t="s">
        <v>320</v>
      </c>
      <c r="G99" s="244"/>
      <c r="H99" s="247">
        <v>45.780000000000001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129</v>
      </c>
      <c r="AU99" s="253" t="s">
        <v>77</v>
      </c>
      <c r="AV99" s="14" t="s">
        <v>77</v>
      </c>
      <c r="AW99" s="14" t="s">
        <v>30</v>
      </c>
      <c r="AX99" s="14" t="s">
        <v>75</v>
      </c>
      <c r="AY99" s="253" t="s">
        <v>112</v>
      </c>
    </row>
    <row r="100" s="2" customFormat="1" ht="14.4" customHeight="1">
      <c r="A100" s="39"/>
      <c r="B100" s="40"/>
      <c r="C100" s="223" t="s">
        <v>119</v>
      </c>
      <c r="D100" s="223" t="s">
        <v>123</v>
      </c>
      <c r="E100" s="224" t="s">
        <v>222</v>
      </c>
      <c r="F100" s="225" t="s">
        <v>223</v>
      </c>
      <c r="G100" s="226" t="s">
        <v>126</v>
      </c>
      <c r="H100" s="227">
        <v>41.201999999999998</v>
      </c>
      <c r="I100" s="228"/>
      <c r="J100" s="229">
        <f>ROUND(I100*H100,2)</f>
        <v>0</v>
      </c>
      <c r="K100" s="225" t="s">
        <v>118</v>
      </c>
      <c r="L100" s="230"/>
      <c r="M100" s="231" t="s">
        <v>18</v>
      </c>
      <c r="N100" s="232" t="s">
        <v>39</v>
      </c>
      <c r="O100" s="85"/>
      <c r="P100" s="214">
        <f>O100*H100</f>
        <v>0</v>
      </c>
      <c r="Q100" s="214">
        <v>0.001</v>
      </c>
      <c r="R100" s="214">
        <f>Q100*H100</f>
        <v>0.041201999999999996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127</v>
      </c>
      <c r="AT100" s="216" t="s">
        <v>123</v>
      </c>
      <c r="AU100" s="216" t="s">
        <v>77</v>
      </c>
      <c r="AY100" s="18" t="s">
        <v>112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75</v>
      </c>
      <c r="BK100" s="217">
        <f>ROUND(I100*H100,2)</f>
        <v>0</v>
      </c>
      <c r="BL100" s="18" t="s">
        <v>119</v>
      </c>
      <c r="BM100" s="216" t="s">
        <v>353</v>
      </c>
    </row>
    <row r="101" s="13" customFormat="1">
      <c r="A101" s="13"/>
      <c r="B101" s="233"/>
      <c r="C101" s="234"/>
      <c r="D101" s="218" t="s">
        <v>129</v>
      </c>
      <c r="E101" s="235" t="s">
        <v>18</v>
      </c>
      <c r="F101" s="236" t="s">
        <v>225</v>
      </c>
      <c r="G101" s="234"/>
      <c r="H101" s="235" t="s">
        <v>18</v>
      </c>
      <c r="I101" s="237"/>
      <c r="J101" s="234"/>
      <c r="K101" s="234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129</v>
      </c>
      <c r="AU101" s="242" t="s">
        <v>77</v>
      </c>
      <c r="AV101" s="13" t="s">
        <v>75</v>
      </c>
      <c r="AW101" s="13" t="s">
        <v>30</v>
      </c>
      <c r="AX101" s="13" t="s">
        <v>68</v>
      </c>
      <c r="AY101" s="242" t="s">
        <v>112</v>
      </c>
    </row>
    <row r="102" s="13" customFormat="1">
      <c r="A102" s="13"/>
      <c r="B102" s="233"/>
      <c r="C102" s="234"/>
      <c r="D102" s="218" t="s">
        <v>129</v>
      </c>
      <c r="E102" s="235" t="s">
        <v>18</v>
      </c>
      <c r="F102" s="236" t="s">
        <v>226</v>
      </c>
      <c r="G102" s="234"/>
      <c r="H102" s="235" t="s">
        <v>18</v>
      </c>
      <c r="I102" s="237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129</v>
      </c>
      <c r="AU102" s="242" t="s">
        <v>77</v>
      </c>
      <c r="AV102" s="13" t="s">
        <v>75</v>
      </c>
      <c r="AW102" s="13" t="s">
        <v>30</v>
      </c>
      <c r="AX102" s="13" t="s">
        <v>68</v>
      </c>
      <c r="AY102" s="242" t="s">
        <v>112</v>
      </c>
    </row>
    <row r="103" s="13" customFormat="1">
      <c r="A103" s="13"/>
      <c r="B103" s="233"/>
      <c r="C103" s="234"/>
      <c r="D103" s="218" t="s">
        <v>129</v>
      </c>
      <c r="E103" s="235" t="s">
        <v>18</v>
      </c>
      <c r="F103" s="236" t="s">
        <v>227</v>
      </c>
      <c r="G103" s="234"/>
      <c r="H103" s="235" t="s">
        <v>18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129</v>
      </c>
      <c r="AU103" s="242" t="s">
        <v>77</v>
      </c>
      <c r="AV103" s="13" t="s">
        <v>75</v>
      </c>
      <c r="AW103" s="13" t="s">
        <v>30</v>
      </c>
      <c r="AX103" s="13" t="s">
        <v>68</v>
      </c>
      <c r="AY103" s="242" t="s">
        <v>112</v>
      </c>
    </row>
    <row r="104" s="14" customFormat="1">
      <c r="A104" s="14"/>
      <c r="B104" s="243"/>
      <c r="C104" s="244"/>
      <c r="D104" s="218" t="s">
        <v>129</v>
      </c>
      <c r="E104" s="245" t="s">
        <v>18</v>
      </c>
      <c r="F104" s="246" t="s">
        <v>322</v>
      </c>
      <c r="G104" s="244"/>
      <c r="H104" s="247">
        <v>41.201999999999998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129</v>
      </c>
      <c r="AU104" s="253" t="s">
        <v>77</v>
      </c>
      <c r="AV104" s="14" t="s">
        <v>77</v>
      </c>
      <c r="AW104" s="14" t="s">
        <v>30</v>
      </c>
      <c r="AX104" s="14" t="s">
        <v>75</v>
      </c>
      <c r="AY104" s="253" t="s">
        <v>112</v>
      </c>
    </row>
    <row r="105" s="2" customFormat="1" ht="14.4" customHeight="1">
      <c r="A105" s="39"/>
      <c r="B105" s="40"/>
      <c r="C105" s="205" t="s">
        <v>178</v>
      </c>
      <c r="D105" s="205" t="s">
        <v>114</v>
      </c>
      <c r="E105" s="206" t="s">
        <v>264</v>
      </c>
      <c r="F105" s="207" t="s">
        <v>265</v>
      </c>
      <c r="G105" s="208" t="s">
        <v>117</v>
      </c>
      <c r="H105" s="209">
        <v>1177.5</v>
      </c>
      <c r="I105" s="210"/>
      <c r="J105" s="211">
        <f>ROUND(I105*H105,2)</f>
        <v>0</v>
      </c>
      <c r="K105" s="207" t="s">
        <v>18</v>
      </c>
      <c r="L105" s="45"/>
      <c r="M105" s="212" t="s">
        <v>18</v>
      </c>
      <c r="N105" s="213" t="s">
        <v>39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119</v>
      </c>
      <c r="AT105" s="216" t="s">
        <v>114</v>
      </c>
      <c r="AU105" s="216" t="s">
        <v>77</v>
      </c>
      <c r="AY105" s="18" t="s">
        <v>112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75</v>
      </c>
      <c r="BK105" s="217">
        <f>ROUND(I105*H105,2)</f>
        <v>0</v>
      </c>
      <c r="BL105" s="18" t="s">
        <v>119</v>
      </c>
      <c r="BM105" s="216" t="s">
        <v>354</v>
      </c>
    </row>
    <row r="106" s="2" customFormat="1">
      <c r="A106" s="39"/>
      <c r="B106" s="40"/>
      <c r="C106" s="41"/>
      <c r="D106" s="218" t="s">
        <v>121</v>
      </c>
      <c r="E106" s="41"/>
      <c r="F106" s="219" t="s">
        <v>267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121</v>
      </c>
      <c r="AU106" s="18" t="s">
        <v>77</v>
      </c>
    </row>
    <row r="107" s="13" customFormat="1">
      <c r="A107" s="13"/>
      <c r="B107" s="233"/>
      <c r="C107" s="234"/>
      <c r="D107" s="218" t="s">
        <v>129</v>
      </c>
      <c r="E107" s="235" t="s">
        <v>18</v>
      </c>
      <c r="F107" s="236" t="s">
        <v>268</v>
      </c>
      <c r="G107" s="234"/>
      <c r="H107" s="235" t="s">
        <v>18</v>
      </c>
      <c r="I107" s="237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129</v>
      </c>
      <c r="AU107" s="242" t="s">
        <v>77</v>
      </c>
      <c r="AV107" s="13" t="s">
        <v>75</v>
      </c>
      <c r="AW107" s="13" t="s">
        <v>30</v>
      </c>
      <c r="AX107" s="13" t="s">
        <v>68</v>
      </c>
      <c r="AY107" s="242" t="s">
        <v>112</v>
      </c>
    </row>
    <row r="108" s="14" customFormat="1">
      <c r="A108" s="14"/>
      <c r="B108" s="243"/>
      <c r="C108" s="244"/>
      <c r="D108" s="218" t="s">
        <v>129</v>
      </c>
      <c r="E108" s="245" t="s">
        <v>18</v>
      </c>
      <c r="F108" s="246" t="s">
        <v>269</v>
      </c>
      <c r="G108" s="244"/>
      <c r="H108" s="247">
        <v>1177.5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129</v>
      </c>
      <c r="AU108" s="253" t="s">
        <v>77</v>
      </c>
      <c r="AV108" s="14" t="s">
        <v>77</v>
      </c>
      <c r="AW108" s="14" t="s">
        <v>30</v>
      </c>
      <c r="AX108" s="14" t="s">
        <v>75</v>
      </c>
      <c r="AY108" s="253" t="s">
        <v>112</v>
      </c>
    </row>
    <row r="109" s="2" customFormat="1" ht="14.4" customHeight="1">
      <c r="A109" s="39"/>
      <c r="B109" s="40"/>
      <c r="C109" s="223" t="s">
        <v>192</v>
      </c>
      <c r="D109" s="223" t="s">
        <v>123</v>
      </c>
      <c r="E109" s="224" t="s">
        <v>271</v>
      </c>
      <c r="F109" s="225" t="s">
        <v>272</v>
      </c>
      <c r="G109" s="226" t="s">
        <v>243</v>
      </c>
      <c r="H109" s="227">
        <v>176.625</v>
      </c>
      <c r="I109" s="228"/>
      <c r="J109" s="229">
        <f>ROUND(I109*H109,2)</f>
        <v>0</v>
      </c>
      <c r="K109" s="225" t="s">
        <v>18</v>
      </c>
      <c r="L109" s="230"/>
      <c r="M109" s="231" t="s">
        <v>18</v>
      </c>
      <c r="N109" s="232" t="s">
        <v>39</v>
      </c>
      <c r="O109" s="85"/>
      <c r="P109" s="214">
        <f>O109*H109</f>
        <v>0</v>
      </c>
      <c r="Q109" s="214">
        <v>0.20000000000000001</v>
      </c>
      <c r="R109" s="214">
        <f>Q109*H109</f>
        <v>35.325000000000003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127</v>
      </c>
      <c r="AT109" s="216" t="s">
        <v>123</v>
      </c>
      <c r="AU109" s="216" t="s">
        <v>77</v>
      </c>
      <c r="AY109" s="18" t="s">
        <v>112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75</v>
      </c>
      <c r="BK109" s="217">
        <f>ROUND(I109*H109,2)</f>
        <v>0</v>
      </c>
      <c r="BL109" s="18" t="s">
        <v>119</v>
      </c>
      <c r="BM109" s="216" t="s">
        <v>355</v>
      </c>
    </row>
    <row r="110" s="13" customFormat="1">
      <c r="A110" s="13"/>
      <c r="B110" s="233"/>
      <c r="C110" s="234"/>
      <c r="D110" s="218" t="s">
        <v>129</v>
      </c>
      <c r="E110" s="235" t="s">
        <v>18</v>
      </c>
      <c r="F110" s="236" t="s">
        <v>274</v>
      </c>
      <c r="G110" s="234"/>
      <c r="H110" s="235" t="s">
        <v>18</v>
      </c>
      <c r="I110" s="237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129</v>
      </c>
      <c r="AU110" s="242" t="s">
        <v>77</v>
      </c>
      <c r="AV110" s="13" t="s">
        <v>75</v>
      </c>
      <c r="AW110" s="13" t="s">
        <v>30</v>
      </c>
      <c r="AX110" s="13" t="s">
        <v>68</v>
      </c>
      <c r="AY110" s="242" t="s">
        <v>112</v>
      </c>
    </row>
    <row r="111" s="14" customFormat="1">
      <c r="A111" s="14"/>
      <c r="B111" s="243"/>
      <c r="C111" s="244"/>
      <c r="D111" s="218" t="s">
        <v>129</v>
      </c>
      <c r="E111" s="245" t="s">
        <v>18</v>
      </c>
      <c r="F111" s="246" t="s">
        <v>275</v>
      </c>
      <c r="G111" s="244"/>
      <c r="H111" s="247">
        <v>176.625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129</v>
      </c>
      <c r="AU111" s="253" t="s">
        <v>77</v>
      </c>
      <c r="AV111" s="14" t="s">
        <v>77</v>
      </c>
      <c r="AW111" s="14" t="s">
        <v>30</v>
      </c>
      <c r="AX111" s="14" t="s">
        <v>75</v>
      </c>
      <c r="AY111" s="253" t="s">
        <v>112</v>
      </c>
    </row>
    <row r="112" s="2" customFormat="1" ht="14.4" customHeight="1">
      <c r="A112" s="39"/>
      <c r="B112" s="40"/>
      <c r="C112" s="205" t="s">
        <v>139</v>
      </c>
      <c r="D112" s="205" t="s">
        <v>114</v>
      </c>
      <c r="E112" s="206" t="s">
        <v>277</v>
      </c>
      <c r="F112" s="207" t="s">
        <v>278</v>
      </c>
      <c r="G112" s="208" t="s">
        <v>243</v>
      </c>
      <c r="H112" s="209">
        <v>157.13999999999999</v>
      </c>
      <c r="I112" s="210"/>
      <c r="J112" s="211">
        <f>ROUND(I112*H112,2)</f>
        <v>0</v>
      </c>
      <c r="K112" s="207" t="s">
        <v>118</v>
      </c>
      <c r="L112" s="45"/>
      <c r="M112" s="212" t="s">
        <v>18</v>
      </c>
      <c r="N112" s="213" t="s">
        <v>39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119</v>
      </c>
      <c r="AT112" s="216" t="s">
        <v>114</v>
      </c>
      <c r="AU112" s="216" t="s">
        <v>77</v>
      </c>
      <c r="AY112" s="18" t="s">
        <v>112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75</v>
      </c>
      <c r="BK112" s="217">
        <f>ROUND(I112*H112,2)</f>
        <v>0</v>
      </c>
      <c r="BL112" s="18" t="s">
        <v>119</v>
      </c>
      <c r="BM112" s="216" t="s">
        <v>356</v>
      </c>
    </row>
    <row r="113" s="13" customFormat="1">
      <c r="A113" s="13"/>
      <c r="B113" s="233"/>
      <c r="C113" s="234"/>
      <c r="D113" s="218" t="s">
        <v>129</v>
      </c>
      <c r="E113" s="235" t="s">
        <v>18</v>
      </c>
      <c r="F113" s="236" t="s">
        <v>197</v>
      </c>
      <c r="G113" s="234"/>
      <c r="H113" s="235" t="s">
        <v>18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129</v>
      </c>
      <c r="AU113" s="242" t="s">
        <v>77</v>
      </c>
      <c r="AV113" s="13" t="s">
        <v>75</v>
      </c>
      <c r="AW113" s="13" t="s">
        <v>30</v>
      </c>
      <c r="AX113" s="13" t="s">
        <v>68</v>
      </c>
      <c r="AY113" s="242" t="s">
        <v>112</v>
      </c>
    </row>
    <row r="114" s="13" customFormat="1">
      <c r="A114" s="13"/>
      <c r="B114" s="233"/>
      <c r="C114" s="234"/>
      <c r="D114" s="218" t="s">
        <v>129</v>
      </c>
      <c r="E114" s="235" t="s">
        <v>18</v>
      </c>
      <c r="F114" s="236" t="s">
        <v>280</v>
      </c>
      <c r="G114" s="234"/>
      <c r="H114" s="235" t="s">
        <v>18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129</v>
      </c>
      <c r="AU114" s="242" t="s">
        <v>77</v>
      </c>
      <c r="AV114" s="13" t="s">
        <v>75</v>
      </c>
      <c r="AW114" s="13" t="s">
        <v>30</v>
      </c>
      <c r="AX114" s="13" t="s">
        <v>68</v>
      </c>
      <c r="AY114" s="242" t="s">
        <v>112</v>
      </c>
    </row>
    <row r="115" s="14" customFormat="1">
      <c r="A115" s="14"/>
      <c r="B115" s="243"/>
      <c r="C115" s="244"/>
      <c r="D115" s="218" t="s">
        <v>129</v>
      </c>
      <c r="E115" s="245" t="s">
        <v>18</v>
      </c>
      <c r="F115" s="246" t="s">
        <v>324</v>
      </c>
      <c r="G115" s="244"/>
      <c r="H115" s="247">
        <v>19.800000000000001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129</v>
      </c>
      <c r="AU115" s="253" t="s">
        <v>77</v>
      </c>
      <c r="AV115" s="14" t="s">
        <v>77</v>
      </c>
      <c r="AW115" s="14" t="s">
        <v>30</v>
      </c>
      <c r="AX115" s="14" t="s">
        <v>68</v>
      </c>
      <c r="AY115" s="253" t="s">
        <v>112</v>
      </c>
    </row>
    <row r="116" s="13" customFormat="1">
      <c r="A116" s="13"/>
      <c r="B116" s="233"/>
      <c r="C116" s="234"/>
      <c r="D116" s="218" t="s">
        <v>129</v>
      </c>
      <c r="E116" s="235" t="s">
        <v>18</v>
      </c>
      <c r="F116" s="236" t="s">
        <v>282</v>
      </c>
      <c r="G116" s="234"/>
      <c r="H116" s="235" t="s">
        <v>18</v>
      </c>
      <c r="I116" s="237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129</v>
      </c>
      <c r="AU116" s="242" t="s">
        <v>77</v>
      </c>
      <c r="AV116" s="13" t="s">
        <v>75</v>
      </c>
      <c r="AW116" s="13" t="s">
        <v>30</v>
      </c>
      <c r="AX116" s="13" t="s">
        <v>68</v>
      </c>
      <c r="AY116" s="242" t="s">
        <v>112</v>
      </c>
    </row>
    <row r="117" s="14" customFormat="1">
      <c r="A117" s="14"/>
      <c r="B117" s="243"/>
      <c r="C117" s="244"/>
      <c r="D117" s="218" t="s">
        <v>129</v>
      </c>
      <c r="E117" s="245" t="s">
        <v>18</v>
      </c>
      <c r="F117" s="246" t="s">
        <v>325</v>
      </c>
      <c r="G117" s="244"/>
      <c r="H117" s="247">
        <v>137.34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129</v>
      </c>
      <c r="AU117" s="253" t="s">
        <v>77</v>
      </c>
      <c r="AV117" s="14" t="s">
        <v>77</v>
      </c>
      <c r="AW117" s="14" t="s">
        <v>30</v>
      </c>
      <c r="AX117" s="14" t="s">
        <v>68</v>
      </c>
      <c r="AY117" s="253" t="s">
        <v>112</v>
      </c>
    </row>
    <row r="118" s="15" customFormat="1">
      <c r="A118" s="15"/>
      <c r="B118" s="254"/>
      <c r="C118" s="255"/>
      <c r="D118" s="218" t="s">
        <v>129</v>
      </c>
      <c r="E118" s="256" t="s">
        <v>18</v>
      </c>
      <c r="F118" s="257" t="s">
        <v>191</v>
      </c>
      <c r="G118" s="255"/>
      <c r="H118" s="258">
        <v>157.13999999999999</v>
      </c>
      <c r="I118" s="259"/>
      <c r="J118" s="255"/>
      <c r="K118" s="255"/>
      <c r="L118" s="260"/>
      <c r="M118" s="261"/>
      <c r="N118" s="262"/>
      <c r="O118" s="262"/>
      <c r="P118" s="262"/>
      <c r="Q118" s="262"/>
      <c r="R118" s="262"/>
      <c r="S118" s="262"/>
      <c r="T118" s="263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4" t="s">
        <v>129</v>
      </c>
      <c r="AU118" s="264" t="s">
        <v>77</v>
      </c>
      <c r="AV118" s="15" t="s">
        <v>119</v>
      </c>
      <c r="AW118" s="15" t="s">
        <v>30</v>
      </c>
      <c r="AX118" s="15" t="s">
        <v>75</v>
      </c>
      <c r="AY118" s="264" t="s">
        <v>112</v>
      </c>
    </row>
    <row r="119" s="2" customFormat="1" ht="14.4" customHeight="1">
      <c r="A119" s="39"/>
      <c r="B119" s="40"/>
      <c r="C119" s="205" t="s">
        <v>149</v>
      </c>
      <c r="D119" s="205" t="s">
        <v>114</v>
      </c>
      <c r="E119" s="206" t="s">
        <v>285</v>
      </c>
      <c r="F119" s="207" t="s">
        <v>286</v>
      </c>
      <c r="G119" s="208" t="s">
        <v>243</v>
      </c>
      <c r="H119" s="209">
        <v>157.13999999999999</v>
      </c>
      <c r="I119" s="210"/>
      <c r="J119" s="211">
        <f>ROUND(I119*H119,2)</f>
        <v>0</v>
      </c>
      <c r="K119" s="207" t="s">
        <v>118</v>
      </c>
      <c r="L119" s="45"/>
      <c r="M119" s="212" t="s">
        <v>18</v>
      </c>
      <c r="N119" s="213" t="s">
        <v>39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119</v>
      </c>
      <c r="AT119" s="216" t="s">
        <v>114</v>
      </c>
      <c r="AU119" s="216" t="s">
        <v>77</v>
      </c>
      <c r="AY119" s="18" t="s">
        <v>112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75</v>
      </c>
      <c r="BK119" s="217">
        <f>ROUND(I119*H119,2)</f>
        <v>0</v>
      </c>
      <c r="BL119" s="18" t="s">
        <v>119</v>
      </c>
      <c r="BM119" s="216" t="s">
        <v>357</v>
      </c>
    </row>
    <row r="120" s="2" customFormat="1">
      <c r="A120" s="39"/>
      <c r="B120" s="40"/>
      <c r="C120" s="41"/>
      <c r="D120" s="218" t="s">
        <v>121</v>
      </c>
      <c r="E120" s="41"/>
      <c r="F120" s="219" t="s">
        <v>288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121</v>
      </c>
      <c r="AU120" s="18" t="s">
        <v>77</v>
      </c>
    </row>
    <row r="121" s="2" customFormat="1" ht="14.4" customHeight="1">
      <c r="A121" s="39"/>
      <c r="B121" s="40"/>
      <c r="C121" s="205" t="s">
        <v>155</v>
      </c>
      <c r="D121" s="205" t="s">
        <v>114</v>
      </c>
      <c r="E121" s="206" t="s">
        <v>290</v>
      </c>
      <c r="F121" s="207" t="s">
        <v>291</v>
      </c>
      <c r="G121" s="208" t="s">
        <v>243</v>
      </c>
      <c r="H121" s="209">
        <v>157.13999999999999</v>
      </c>
      <c r="I121" s="210"/>
      <c r="J121" s="211">
        <f>ROUND(I121*H121,2)</f>
        <v>0</v>
      </c>
      <c r="K121" s="207" t="s">
        <v>118</v>
      </c>
      <c r="L121" s="45"/>
      <c r="M121" s="212" t="s">
        <v>18</v>
      </c>
      <c r="N121" s="213" t="s">
        <v>39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119</v>
      </c>
      <c r="AT121" s="216" t="s">
        <v>114</v>
      </c>
      <c r="AU121" s="216" t="s">
        <v>77</v>
      </c>
      <c r="AY121" s="18" t="s">
        <v>112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75</v>
      </c>
      <c r="BK121" s="217">
        <f>ROUND(I121*H121,2)</f>
        <v>0</v>
      </c>
      <c r="BL121" s="18" t="s">
        <v>119</v>
      </c>
      <c r="BM121" s="216" t="s">
        <v>358</v>
      </c>
    </row>
    <row r="122" s="2" customFormat="1">
      <c r="A122" s="39"/>
      <c r="B122" s="40"/>
      <c r="C122" s="41"/>
      <c r="D122" s="218" t="s">
        <v>121</v>
      </c>
      <c r="E122" s="41"/>
      <c r="F122" s="219" t="s">
        <v>288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121</v>
      </c>
      <c r="AU122" s="18" t="s">
        <v>77</v>
      </c>
    </row>
    <row r="123" s="2" customFormat="1" ht="14.4" customHeight="1">
      <c r="A123" s="39"/>
      <c r="B123" s="40"/>
      <c r="C123" s="205" t="s">
        <v>127</v>
      </c>
      <c r="D123" s="205" t="s">
        <v>114</v>
      </c>
      <c r="E123" s="206" t="s">
        <v>294</v>
      </c>
      <c r="F123" s="207" t="s">
        <v>328</v>
      </c>
      <c r="G123" s="208" t="s">
        <v>329</v>
      </c>
      <c r="H123" s="209">
        <v>2</v>
      </c>
      <c r="I123" s="210"/>
      <c r="J123" s="211">
        <f>ROUND(I123*H123,2)</f>
        <v>0</v>
      </c>
      <c r="K123" s="207" t="s">
        <v>18</v>
      </c>
      <c r="L123" s="45"/>
      <c r="M123" s="212" t="s">
        <v>18</v>
      </c>
      <c r="N123" s="213" t="s">
        <v>39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119</v>
      </c>
      <c r="AT123" s="216" t="s">
        <v>114</v>
      </c>
      <c r="AU123" s="216" t="s">
        <v>77</v>
      </c>
      <c r="AY123" s="18" t="s">
        <v>112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75</v>
      </c>
      <c r="BK123" s="217">
        <f>ROUND(I123*H123,2)</f>
        <v>0</v>
      </c>
      <c r="BL123" s="18" t="s">
        <v>119</v>
      </c>
      <c r="BM123" s="216" t="s">
        <v>359</v>
      </c>
    </row>
    <row r="124" s="13" customFormat="1">
      <c r="A124" s="13"/>
      <c r="B124" s="233"/>
      <c r="C124" s="234"/>
      <c r="D124" s="218" t="s">
        <v>129</v>
      </c>
      <c r="E124" s="235" t="s">
        <v>18</v>
      </c>
      <c r="F124" s="236" t="s">
        <v>331</v>
      </c>
      <c r="G124" s="234"/>
      <c r="H124" s="235" t="s">
        <v>18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129</v>
      </c>
      <c r="AU124" s="242" t="s">
        <v>77</v>
      </c>
      <c r="AV124" s="13" t="s">
        <v>75</v>
      </c>
      <c r="AW124" s="13" t="s">
        <v>30</v>
      </c>
      <c r="AX124" s="13" t="s">
        <v>68</v>
      </c>
      <c r="AY124" s="242" t="s">
        <v>112</v>
      </c>
    </row>
    <row r="125" s="14" customFormat="1">
      <c r="A125" s="14"/>
      <c r="B125" s="243"/>
      <c r="C125" s="244"/>
      <c r="D125" s="218" t="s">
        <v>129</v>
      </c>
      <c r="E125" s="245" t="s">
        <v>18</v>
      </c>
      <c r="F125" s="246" t="s">
        <v>77</v>
      </c>
      <c r="G125" s="244"/>
      <c r="H125" s="247">
        <v>2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129</v>
      </c>
      <c r="AU125" s="253" t="s">
        <v>77</v>
      </c>
      <c r="AV125" s="14" t="s">
        <v>77</v>
      </c>
      <c r="AW125" s="14" t="s">
        <v>30</v>
      </c>
      <c r="AX125" s="14" t="s">
        <v>75</v>
      </c>
      <c r="AY125" s="253" t="s">
        <v>112</v>
      </c>
    </row>
    <row r="126" s="2" customFormat="1" ht="14.4" customHeight="1">
      <c r="A126" s="39"/>
      <c r="B126" s="40"/>
      <c r="C126" s="205" t="s">
        <v>161</v>
      </c>
      <c r="D126" s="205" t="s">
        <v>114</v>
      </c>
      <c r="E126" s="206" t="s">
        <v>300</v>
      </c>
      <c r="F126" s="207" t="s">
        <v>301</v>
      </c>
      <c r="G126" s="208" t="s">
        <v>302</v>
      </c>
      <c r="H126" s="209">
        <v>0.5</v>
      </c>
      <c r="I126" s="210"/>
      <c r="J126" s="211">
        <f>ROUND(I126*H126,2)</f>
        <v>0</v>
      </c>
      <c r="K126" s="207" t="s">
        <v>118</v>
      </c>
      <c r="L126" s="45"/>
      <c r="M126" s="265" t="s">
        <v>18</v>
      </c>
      <c r="N126" s="266" t="s">
        <v>39</v>
      </c>
      <c r="O126" s="267"/>
      <c r="P126" s="268">
        <f>O126*H126</f>
        <v>0</v>
      </c>
      <c r="Q126" s="268">
        <v>0</v>
      </c>
      <c r="R126" s="268">
        <f>Q126*H126</f>
        <v>0</v>
      </c>
      <c r="S126" s="268">
        <v>0</v>
      </c>
      <c r="T126" s="26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119</v>
      </c>
      <c r="AT126" s="216" t="s">
        <v>114</v>
      </c>
      <c r="AU126" s="216" t="s">
        <v>77</v>
      </c>
      <c r="AY126" s="18" t="s">
        <v>112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75</v>
      </c>
      <c r="BK126" s="217">
        <f>ROUND(I126*H126,2)</f>
        <v>0</v>
      </c>
      <c r="BL126" s="18" t="s">
        <v>119</v>
      </c>
      <c r="BM126" s="216" t="s">
        <v>360</v>
      </c>
    </row>
    <row r="127" s="2" customFormat="1" ht="6.96" customHeight="1">
      <c r="A127" s="39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45"/>
      <c r="M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</sheetData>
  <sheetProtection sheet="1" autoFilter="0" formatColumns="0" formatRows="0" objects="1" scenarios="1" spinCount="100000" saltValue="6M7xqkP7t1RxtaaaiMd5uORG+zBCigL9Kb0ZbN/5YZC7pYkWfwh++z9UFv0O783GZ6iMkyyKfmE5ZbJjxFMP5g==" hashValue="LXFMnHux1NI7gAgEVAearIfsXoC5EE4oehg4zHbSvZCxzue1yds7FiuAaLTnuVd+WO8T3FDMSO1ab7NPKwX8Ag==" algorithmName="SHA-512" password="CC35"/>
  <autoFilter ref="C80:K12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77</v>
      </c>
    </row>
    <row r="4" s="1" customFormat="1" ht="24.96" customHeight="1">
      <c r="B4" s="21"/>
      <c r="D4" s="131" t="s">
        <v>88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7-13-13-18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361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17</v>
      </c>
      <c r="E11" s="39"/>
      <c r="F11" s="137" t="s">
        <v>18</v>
      </c>
      <c r="G11" s="39"/>
      <c r="H11" s="39"/>
      <c r="I11" s="133" t="s">
        <v>19</v>
      </c>
      <c r="J11" s="137" t="s">
        <v>18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20</v>
      </c>
      <c r="E12" s="39"/>
      <c r="F12" s="137" t="s">
        <v>21</v>
      </c>
      <c r="G12" s="39"/>
      <c r="H12" s="39"/>
      <c r="I12" s="133" t="s">
        <v>22</v>
      </c>
      <c r="J12" s="138" t="str">
        <f>'Rekapitulace stavby'!AN8</f>
        <v>4. 11. 2020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24</v>
      </c>
      <c r="E14" s="39"/>
      <c r="F14" s="39"/>
      <c r="G14" s="39"/>
      <c r="H14" s="39"/>
      <c r="I14" s="133" t="s">
        <v>25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26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27</v>
      </c>
      <c r="E17" s="39"/>
      <c r="F17" s="39"/>
      <c r="G17" s="39"/>
      <c r="H17" s="39"/>
      <c r="I17" s="133" t="s">
        <v>25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26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29</v>
      </c>
      <c r="E20" s="39"/>
      <c r="F20" s="39"/>
      <c r="G20" s="39"/>
      <c r="H20" s="39"/>
      <c r="I20" s="133" t="s">
        <v>25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26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31</v>
      </c>
      <c r="E23" s="39"/>
      <c r="F23" s="39"/>
      <c r="G23" s="39"/>
      <c r="H23" s="39"/>
      <c r="I23" s="133" t="s">
        <v>25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26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34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36</v>
      </c>
      <c r="G32" s="39"/>
      <c r="H32" s="39"/>
      <c r="I32" s="146" t="s">
        <v>35</v>
      </c>
      <c r="J32" s="146" t="s">
        <v>37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38</v>
      </c>
      <c r="E33" s="133" t="s">
        <v>39</v>
      </c>
      <c r="F33" s="148">
        <f>ROUND((SUM(BE81:BE87)),  2)</f>
        <v>0</v>
      </c>
      <c r="G33" s="39"/>
      <c r="H33" s="39"/>
      <c r="I33" s="149">
        <v>0.20999999999999999</v>
      </c>
      <c r="J33" s="148">
        <f>ROUND(((SUM(BE81:BE87))*I33),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40</v>
      </c>
      <c r="F34" s="148">
        <f>ROUND((SUM(BF81:BF87)),  2)</f>
        <v>0</v>
      </c>
      <c r="G34" s="39"/>
      <c r="H34" s="39"/>
      <c r="I34" s="149">
        <v>0.14999999999999999</v>
      </c>
      <c r="J34" s="148">
        <f>ROUND(((SUM(BF81:BF87))*I34),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41</v>
      </c>
      <c r="F35" s="148">
        <f>ROUND((SUM(BG81:BG87)),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42</v>
      </c>
      <c r="F36" s="148">
        <f>ROUND((SUM(BH81:BH87)),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43</v>
      </c>
      <c r="F37" s="148">
        <f>ROUND((SUM(BI81:BI87)),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44</v>
      </c>
      <c r="E39" s="152"/>
      <c r="F39" s="152"/>
      <c r="G39" s="153" t="s">
        <v>45</v>
      </c>
      <c r="H39" s="154" t="s">
        <v>46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7-13-13-18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VON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33" t="s">
        <v>22</v>
      </c>
      <c r="J52" s="73" t="str">
        <f>IF(J12="","",J12)</f>
        <v>4. 11. 2020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24</v>
      </c>
      <c r="D54" s="41"/>
      <c r="E54" s="41"/>
      <c r="F54" s="28" t="str">
        <f>E15</f>
        <v xml:space="preserve"> </v>
      </c>
      <c r="G54" s="41"/>
      <c r="H54" s="41"/>
      <c r="I54" s="33" t="s">
        <v>29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27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92</v>
      </c>
      <c r="D57" s="163"/>
      <c r="E57" s="163"/>
      <c r="F57" s="163"/>
      <c r="G57" s="163"/>
      <c r="H57" s="163"/>
      <c r="I57" s="163"/>
      <c r="J57" s="164" t="s">
        <v>93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66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66"/>
      <c r="C60" s="167"/>
      <c r="D60" s="168" t="s">
        <v>95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362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97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7-13-13-18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VON - VON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33" t="s">
        <v>22</v>
      </c>
      <c r="J75" s="73" t="str">
        <f>IF(J12="","",J12)</f>
        <v>4. 11. 2020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24</v>
      </c>
      <c r="D77" s="41"/>
      <c r="E77" s="41"/>
      <c r="F77" s="28" t="str">
        <f>E15</f>
        <v xml:space="preserve"> </v>
      </c>
      <c r="G77" s="41"/>
      <c r="H77" s="41"/>
      <c r="I77" s="33" t="s">
        <v>29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27</v>
      </c>
      <c r="D78" s="41"/>
      <c r="E78" s="41"/>
      <c r="F78" s="28" t="str">
        <f>IF(E18="","",E18)</f>
        <v>Vyplň údaj</v>
      </c>
      <c r="G78" s="41"/>
      <c r="H78" s="41"/>
      <c r="I78" s="33" t="s">
        <v>31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98</v>
      </c>
      <c r="D80" s="181" t="s">
        <v>53</v>
      </c>
      <c r="E80" s="181" t="s">
        <v>49</v>
      </c>
      <c r="F80" s="181" t="s">
        <v>50</v>
      </c>
      <c r="G80" s="181" t="s">
        <v>99</v>
      </c>
      <c r="H80" s="181" t="s">
        <v>100</v>
      </c>
      <c r="I80" s="181" t="s">
        <v>101</v>
      </c>
      <c r="J80" s="181" t="s">
        <v>93</v>
      </c>
      <c r="K80" s="182" t="s">
        <v>102</v>
      </c>
      <c r="L80" s="183"/>
      <c r="M80" s="93" t="s">
        <v>18</v>
      </c>
      <c r="N80" s="94" t="s">
        <v>38</v>
      </c>
      <c r="O80" s="94" t="s">
        <v>103</v>
      </c>
      <c r="P80" s="94" t="s">
        <v>104</v>
      </c>
      <c r="Q80" s="94" t="s">
        <v>105</v>
      </c>
      <c r="R80" s="94" t="s">
        <v>106</v>
      </c>
      <c r="S80" s="94" t="s">
        <v>107</v>
      </c>
      <c r="T80" s="95" t="s">
        <v>108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109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67</v>
      </c>
      <c r="AU81" s="18" t="s">
        <v>94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67</v>
      </c>
      <c r="E82" s="192" t="s">
        <v>110</v>
      </c>
      <c r="F82" s="192" t="s">
        <v>111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75</v>
      </c>
      <c r="AT82" s="201" t="s">
        <v>67</v>
      </c>
      <c r="AU82" s="201" t="s">
        <v>68</v>
      </c>
      <c r="AY82" s="200" t="s">
        <v>112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67</v>
      </c>
      <c r="E83" s="203" t="s">
        <v>317</v>
      </c>
      <c r="F83" s="203" t="s">
        <v>363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SUM(P84:P87)</f>
        <v>0</v>
      </c>
      <c r="Q83" s="197"/>
      <c r="R83" s="198">
        <f>SUM(R84:R87)</f>
        <v>0</v>
      </c>
      <c r="S83" s="197"/>
      <c r="T83" s="199">
        <f>SUM(T84:T87)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75</v>
      </c>
      <c r="AT83" s="201" t="s">
        <v>67</v>
      </c>
      <c r="AU83" s="201" t="s">
        <v>75</v>
      </c>
      <c r="AY83" s="200" t="s">
        <v>112</v>
      </c>
      <c r="BK83" s="202">
        <f>SUM(BK84:BK87)</f>
        <v>0</v>
      </c>
    </row>
    <row r="84" s="2" customFormat="1" ht="24.9" customHeight="1">
      <c r="A84" s="39"/>
      <c r="B84" s="40"/>
      <c r="C84" s="205" t="s">
        <v>317</v>
      </c>
      <c r="D84" s="205" t="s">
        <v>114</v>
      </c>
      <c r="E84" s="206" t="s">
        <v>364</v>
      </c>
      <c r="F84" s="207" t="s">
        <v>365</v>
      </c>
      <c r="G84" s="208" t="s">
        <v>329</v>
      </c>
      <c r="H84" s="209">
        <v>1</v>
      </c>
      <c r="I84" s="210"/>
      <c r="J84" s="211">
        <f>ROUND(I84*H84,2)</f>
        <v>0</v>
      </c>
      <c r="K84" s="207" t="s">
        <v>18</v>
      </c>
      <c r="L84" s="45"/>
      <c r="M84" s="212" t="s">
        <v>18</v>
      </c>
      <c r="N84" s="213" t="s">
        <v>39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119</v>
      </c>
      <c r="AT84" s="216" t="s">
        <v>114</v>
      </c>
      <c r="AU84" s="216" t="s">
        <v>77</v>
      </c>
      <c r="AY84" s="18" t="s">
        <v>112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75</v>
      </c>
      <c r="BK84" s="217">
        <f>ROUND(I84*H84,2)</f>
        <v>0</v>
      </c>
      <c r="BL84" s="18" t="s">
        <v>119</v>
      </c>
      <c r="BM84" s="216" t="s">
        <v>366</v>
      </c>
    </row>
    <row r="85" s="13" customFormat="1">
      <c r="A85" s="13"/>
      <c r="B85" s="233"/>
      <c r="C85" s="234"/>
      <c r="D85" s="218" t="s">
        <v>129</v>
      </c>
      <c r="E85" s="235" t="s">
        <v>18</v>
      </c>
      <c r="F85" s="236" t="s">
        <v>367</v>
      </c>
      <c r="G85" s="234"/>
      <c r="H85" s="235" t="s">
        <v>18</v>
      </c>
      <c r="I85" s="237"/>
      <c r="J85" s="234"/>
      <c r="K85" s="234"/>
      <c r="L85" s="238"/>
      <c r="M85" s="239"/>
      <c r="N85" s="240"/>
      <c r="O85" s="240"/>
      <c r="P85" s="240"/>
      <c r="Q85" s="240"/>
      <c r="R85" s="240"/>
      <c r="S85" s="240"/>
      <c r="T85" s="241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2" t="s">
        <v>129</v>
      </c>
      <c r="AU85" s="242" t="s">
        <v>77</v>
      </c>
      <c r="AV85" s="13" t="s">
        <v>75</v>
      </c>
      <c r="AW85" s="13" t="s">
        <v>30</v>
      </c>
      <c r="AX85" s="13" t="s">
        <v>68</v>
      </c>
      <c r="AY85" s="242" t="s">
        <v>112</v>
      </c>
    </row>
    <row r="86" s="14" customFormat="1">
      <c r="A86" s="14"/>
      <c r="B86" s="243"/>
      <c r="C86" s="244"/>
      <c r="D86" s="218" t="s">
        <v>129</v>
      </c>
      <c r="E86" s="245" t="s">
        <v>18</v>
      </c>
      <c r="F86" s="246" t="s">
        <v>75</v>
      </c>
      <c r="G86" s="244"/>
      <c r="H86" s="247">
        <v>1</v>
      </c>
      <c r="I86" s="248"/>
      <c r="J86" s="244"/>
      <c r="K86" s="244"/>
      <c r="L86" s="249"/>
      <c r="M86" s="250"/>
      <c r="N86" s="251"/>
      <c r="O86" s="251"/>
      <c r="P86" s="251"/>
      <c r="Q86" s="251"/>
      <c r="R86" s="251"/>
      <c r="S86" s="251"/>
      <c r="T86" s="252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53" t="s">
        <v>129</v>
      </c>
      <c r="AU86" s="253" t="s">
        <v>77</v>
      </c>
      <c r="AV86" s="14" t="s">
        <v>77</v>
      </c>
      <c r="AW86" s="14" t="s">
        <v>30</v>
      </c>
      <c r="AX86" s="14" t="s">
        <v>75</v>
      </c>
      <c r="AY86" s="253" t="s">
        <v>112</v>
      </c>
    </row>
    <row r="87" s="2" customFormat="1" ht="14.4" customHeight="1">
      <c r="A87" s="39"/>
      <c r="B87" s="40"/>
      <c r="C87" s="205" t="s">
        <v>119</v>
      </c>
      <c r="D87" s="205" t="s">
        <v>114</v>
      </c>
      <c r="E87" s="206" t="s">
        <v>368</v>
      </c>
      <c r="F87" s="207" t="s">
        <v>369</v>
      </c>
      <c r="G87" s="208" t="s">
        <v>329</v>
      </c>
      <c r="H87" s="209">
        <v>1</v>
      </c>
      <c r="I87" s="210"/>
      <c r="J87" s="211">
        <f>ROUND(I87*H87,2)</f>
        <v>0</v>
      </c>
      <c r="K87" s="207" t="s">
        <v>18</v>
      </c>
      <c r="L87" s="45"/>
      <c r="M87" s="265" t="s">
        <v>18</v>
      </c>
      <c r="N87" s="266" t="s">
        <v>39</v>
      </c>
      <c r="O87" s="267"/>
      <c r="P87" s="268">
        <f>O87*H87</f>
        <v>0</v>
      </c>
      <c r="Q87" s="268">
        <v>0</v>
      </c>
      <c r="R87" s="268">
        <f>Q87*H87</f>
        <v>0</v>
      </c>
      <c r="S87" s="268">
        <v>0</v>
      </c>
      <c r="T87" s="26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119</v>
      </c>
      <c r="AT87" s="216" t="s">
        <v>114</v>
      </c>
      <c r="AU87" s="216" t="s">
        <v>77</v>
      </c>
      <c r="AY87" s="18" t="s">
        <v>112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75</v>
      </c>
      <c r="BK87" s="217">
        <f>ROUND(I87*H87,2)</f>
        <v>0</v>
      </c>
      <c r="BL87" s="18" t="s">
        <v>119</v>
      </c>
      <c r="BM87" s="216" t="s">
        <v>370</v>
      </c>
    </row>
    <row r="88" s="2" customFormat="1" ht="6.96" customHeight="1">
      <c r="A88" s="39"/>
      <c r="B88" s="60"/>
      <c r="C88" s="61"/>
      <c r="D88" s="61"/>
      <c r="E88" s="61"/>
      <c r="F88" s="61"/>
      <c r="G88" s="61"/>
      <c r="H88" s="61"/>
      <c r="I88" s="61"/>
      <c r="J88" s="61"/>
      <c r="K88" s="61"/>
      <c r="L88" s="45"/>
      <c r="M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</sheetData>
  <sheetProtection sheet="1" autoFilter="0" formatColumns="0" formatRows="0" objects="1" scenarios="1" spinCount="100000" saltValue="xkrNXjgac0Z+KpKCdkaKAmH4CPoUfjv5K1BqF6FsFyopvGweClMHDw05i5EKXihte4ddlVp+QDo6myj+mHE2UQ==" hashValue="AaRHVsLICHQ1wV9Zdr4vGy74Lj8C6vc4LQCeZLDyqZ1nyrhgK5c6bBI/NK+Bvg2XIdBWrgROhbBZmrGwmvadiw==" algorithmName="SHA-512" password="CC35"/>
  <autoFilter ref="C80:K8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0" customWidth="1"/>
    <col min="2" max="2" width="1.667969" style="270" customWidth="1"/>
    <col min="3" max="4" width="5" style="270" customWidth="1"/>
    <col min="5" max="5" width="11.66016" style="270" customWidth="1"/>
    <col min="6" max="6" width="9.160156" style="270" customWidth="1"/>
    <col min="7" max="7" width="5" style="270" customWidth="1"/>
    <col min="8" max="8" width="77.83203" style="270" customWidth="1"/>
    <col min="9" max="10" width="20" style="270" customWidth="1"/>
    <col min="11" max="11" width="1.667969" style="270" customWidth="1"/>
  </cols>
  <sheetData>
    <row r="1" s="1" customFormat="1" ht="37.5" customHeight="1"/>
    <row r="2" s="1" customFormat="1" ht="7.5" customHeight="1">
      <c r="B2" s="271"/>
      <c r="C2" s="272"/>
      <c r="D2" s="272"/>
      <c r="E2" s="272"/>
      <c r="F2" s="272"/>
      <c r="G2" s="272"/>
      <c r="H2" s="272"/>
      <c r="I2" s="272"/>
      <c r="J2" s="272"/>
      <c r="K2" s="273"/>
    </row>
    <row r="3" s="16" customFormat="1" ht="45" customHeight="1">
      <c r="B3" s="274"/>
      <c r="C3" s="275" t="s">
        <v>371</v>
      </c>
      <c r="D3" s="275"/>
      <c r="E3" s="275"/>
      <c r="F3" s="275"/>
      <c r="G3" s="275"/>
      <c r="H3" s="275"/>
      <c r="I3" s="275"/>
      <c r="J3" s="275"/>
      <c r="K3" s="276"/>
    </row>
    <row r="4" s="1" customFormat="1" ht="25.5" customHeight="1">
      <c r="B4" s="277"/>
      <c r="C4" s="278" t="s">
        <v>372</v>
      </c>
      <c r="D4" s="278"/>
      <c r="E4" s="278"/>
      <c r="F4" s="278"/>
      <c r="G4" s="278"/>
      <c r="H4" s="278"/>
      <c r="I4" s="278"/>
      <c r="J4" s="278"/>
      <c r="K4" s="279"/>
    </row>
    <row r="5" s="1" customFormat="1" ht="5.25" customHeight="1">
      <c r="B5" s="277"/>
      <c r="C5" s="280"/>
      <c r="D5" s="280"/>
      <c r="E5" s="280"/>
      <c r="F5" s="280"/>
      <c r="G5" s="280"/>
      <c r="H5" s="280"/>
      <c r="I5" s="280"/>
      <c r="J5" s="280"/>
      <c r="K5" s="279"/>
    </row>
    <row r="6" s="1" customFormat="1" ht="15" customHeight="1">
      <c r="B6" s="277"/>
      <c r="C6" s="281" t="s">
        <v>373</v>
      </c>
      <c r="D6" s="281"/>
      <c r="E6" s="281"/>
      <c r="F6" s="281"/>
      <c r="G6" s="281"/>
      <c r="H6" s="281"/>
      <c r="I6" s="281"/>
      <c r="J6" s="281"/>
      <c r="K6" s="279"/>
    </row>
    <row r="7" s="1" customFormat="1" ht="15" customHeight="1">
      <c r="B7" s="282"/>
      <c r="C7" s="281" t="s">
        <v>374</v>
      </c>
      <c r="D7" s="281"/>
      <c r="E7" s="281"/>
      <c r="F7" s="281"/>
      <c r="G7" s="281"/>
      <c r="H7" s="281"/>
      <c r="I7" s="281"/>
      <c r="J7" s="281"/>
      <c r="K7" s="279"/>
    </row>
    <row r="8" s="1" customFormat="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="1" customFormat="1" ht="15" customHeight="1">
      <c r="B9" s="282"/>
      <c r="C9" s="281" t="s">
        <v>375</v>
      </c>
      <c r="D9" s="281"/>
      <c r="E9" s="281"/>
      <c r="F9" s="281"/>
      <c r="G9" s="281"/>
      <c r="H9" s="281"/>
      <c r="I9" s="281"/>
      <c r="J9" s="281"/>
      <c r="K9" s="279"/>
    </row>
    <row r="10" s="1" customFormat="1" ht="15" customHeight="1">
      <c r="B10" s="282"/>
      <c r="C10" s="281"/>
      <c r="D10" s="281" t="s">
        <v>376</v>
      </c>
      <c r="E10" s="281"/>
      <c r="F10" s="281"/>
      <c r="G10" s="281"/>
      <c r="H10" s="281"/>
      <c r="I10" s="281"/>
      <c r="J10" s="281"/>
      <c r="K10" s="279"/>
    </row>
    <row r="11" s="1" customFormat="1" ht="15" customHeight="1">
      <c r="B11" s="282"/>
      <c r="C11" s="283"/>
      <c r="D11" s="281" t="s">
        <v>377</v>
      </c>
      <c r="E11" s="281"/>
      <c r="F11" s="281"/>
      <c r="G11" s="281"/>
      <c r="H11" s="281"/>
      <c r="I11" s="281"/>
      <c r="J11" s="281"/>
      <c r="K11" s="279"/>
    </row>
    <row r="12" s="1" customFormat="1" ht="15" customHeight="1">
      <c r="B12" s="282"/>
      <c r="C12" s="283"/>
      <c r="D12" s="281"/>
      <c r="E12" s="281"/>
      <c r="F12" s="281"/>
      <c r="G12" s="281"/>
      <c r="H12" s="281"/>
      <c r="I12" s="281"/>
      <c r="J12" s="281"/>
      <c r="K12" s="279"/>
    </row>
    <row r="13" s="1" customFormat="1" ht="15" customHeight="1">
      <c r="B13" s="282"/>
      <c r="C13" s="283"/>
      <c r="D13" s="284" t="s">
        <v>378</v>
      </c>
      <c r="E13" s="281"/>
      <c r="F13" s="281"/>
      <c r="G13" s="281"/>
      <c r="H13" s="281"/>
      <c r="I13" s="281"/>
      <c r="J13" s="281"/>
      <c r="K13" s="279"/>
    </row>
    <row r="14" s="1" customFormat="1" ht="12.75" customHeight="1">
      <c r="B14" s="282"/>
      <c r="C14" s="283"/>
      <c r="D14" s="283"/>
      <c r="E14" s="283"/>
      <c r="F14" s="283"/>
      <c r="G14" s="283"/>
      <c r="H14" s="283"/>
      <c r="I14" s="283"/>
      <c r="J14" s="283"/>
      <c r="K14" s="279"/>
    </row>
    <row r="15" s="1" customFormat="1" ht="15" customHeight="1">
      <c r="B15" s="282"/>
      <c r="C15" s="283"/>
      <c r="D15" s="281" t="s">
        <v>379</v>
      </c>
      <c r="E15" s="281"/>
      <c r="F15" s="281"/>
      <c r="G15" s="281"/>
      <c r="H15" s="281"/>
      <c r="I15" s="281"/>
      <c r="J15" s="281"/>
      <c r="K15" s="279"/>
    </row>
    <row r="16" s="1" customFormat="1" ht="15" customHeight="1">
      <c r="B16" s="282"/>
      <c r="C16" s="283"/>
      <c r="D16" s="281" t="s">
        <v>380</v>
      </c>
      <c r="E16" s="281"/>
      <c r="F16" s="281"/>
      <c r="G16" s="281"/>
      <c r="H16" s="281"/>
      <c r="I16" s="281"/>
      <c r="J16" s="281"/>
      <c r="K16" s="279"/>
    </row>
    <row r="17" s="1" customFormat="1" ht="15" customHeight="1">
      <c r="B17" s="282"/>
      <c r="C17" s="283"/>
      <c r="D17" s="281" t="s">
        <v>381</v>
      </c>
      <c r="E17" s="281"/>
      <c r="F17" s="281"/>
      <c r="G17" s="281"/>
      <c r="H17" s="281"/>
      <c r="I17" s="281"/>
      <c r="J17" s="281"/>
      <c r="K17" s="279"/>
    </row>
    <row r="18" s="1" customFormat="1" ht="15" customHeight="1">
      <c r="B18" s="282"/>
      <c r="C18" s="283"/>
      <c r="D18" s="283"/>
      <c r="E18" s="285" t="s">
        <v>74</v>
      </c>
      <c r="F18" s="281" t="s">
        <v>382</v>
      </c>
      <c r="G18" s="281"/>
      <c r="H18" s="281"/>
      <c r="I18" s="281"/>
      <c r="J18" s="281"/>
      <c r="K18" s="279"/>
    </row>
    <row r="19" s="1" customFormat="1" ht="15" customHeight="1">
      <c r="B19" s="282"/>
      <c r="C19" s="283"/>
      <c r="D19" s="283"/>
      <c r="E19" s="285" t="s">
        <v>383</v>
      </c>
      <c r="F19" s="281" t="s">
        <v>384</v>
      </c>
      <c r="G19" s="281"/>
      <c r="H19" s="281"/>
      <c r="I19" s="281"/>
      <c r="J19" s="281"/>
      <c r="K19" s="279"/>
    </row>
    <row r="20" s="1" customFormat="1" ht="15" customHeight="1">
      <c r="B20" s="282"/>
      <c r="C20" s="283"/>
      <c r="D20" s="283"/>
      <c r="E20" s="285" t="s">
        <v>385</v>
      </c>
      <c r="F20" s="281" t="s">
        <v>386</v>
      </c>
      <c r="G20" s="281"/>
      <c r="H20" s="281"/>
      <c r="I20" s="281"/>
      <c r="J20" s="281"/>
      <c r="K20" s="279"/>
    </row>
    <row r="21" s="1" customFormat="1" ht="15" customHeight="1">
      <c r="B21" s="282"/>
      <c r="C21" s="283"/>
      <c r="D21" s="283"/>
      <c r="E21" s="285" t="s">
        <v>86</v>
      </c>
      <c r="F21" s="281" t="s">
        <v>387</v>
      </c>
      <c r="G21" s="281"/>
      <c r="H21" s="281"/>
      <c r="I21" s="281"/>
      <c r="J21" s="281"/>
      <c r="K21" s="279"/>
    </row>
    <row r="22" s="1" customFormat="1" ht="15" customHeight="1">
      <c r="B22" s="282"/>
      <c r="C22" s="283"/>
      <c r="D22" s="283"/>
      <c r="E22" s="285" t="s">
        <v>388</v>
      </c>
      <c r="F22" s="281" t="s">
        <v>389</v>
      </c>
      <c r="G22" s="281"/>
      <c r="H22" s="281"/>
      <c r="I22" s="281"/>
      <c r="J22" s="281"/>
      <c r="K22" s="279"/>
    </row>
    <row r="23" s="1" customFormat="1" ht="15" customHeight="1">
      <c r="B23" s="282"/>
      <c r="C23" s="283"/>
      <c r="D23" s="283"/>
      <c r="E23" s="285" t="s">
        <v>390</v>
      </c>
      <c r="F23" s="281" t="s">
        <v>391</v>
      </c>
      <c r="G23" s="281"/>
      <c r="H23" s="281"/>
      <c r="I23" s="281"/>
      <c r="J23" s="281"/>
      <c r="K23" s="279"/>
    </row>
    <row r="24" s="1" customFormat="1" ht="12.75" customHeight="1">
      <c r="B24" s="282"/>
      <c r="C24" s="283"/>
      <c r="D24" s="283"/>
      <c r="E24" s="283"/>
      <c r="F24" s="283"/>
      <c r="G24" s="283"/>
      <c r="H24" s="283"/>
      <c r="I24" s="283"/>
      <c r="J24" s="283"/>
      <c r="K24" s="279"/>
    </row>
    <row r="25" s="1" customFormat="1" ht="15" customHeight="1">
      <c r="B25" s="282"/>
      <c r="C25" s="281" t="s">
        <v>392</v>
      </c>
      <c r="D25" s="281"/>
      <c r="E25" s="281"/>
      <c r="F25" s="281"/>
      <c r="G25" s="281"/>
      <c r="H25" s="281"/>
      <c r="I25" s="281"/>
      <c r="J25" s="281"/>
      <c r="K25" s="279"/>
    </row>
    <row r="26" s="1" customFormat="1" ht="15" customHeight="1">
      <c r="B26" s="282"/>
      <c r="C26" s="281" t="s">
        <v>393</v>
      </c>
      <c r="D26" s="281"/>
      <c r="E26" s="281"/>
      <c r="F26" s="281"/>
      <c r="G26" s="281"/>
      <c r="H26" s="281"/>
      <c r="I26" s="281"/>
      <c r="J26" s="281"/>
      <c r="K26" s="279"/>
    </row>
    <row r="27" s="1" customFormat="1" ht="15" customHeight="1">
      <c r="B27" s="282"/>
      <c r="C27" s="281"/>
      <c r="D27" s="281" t="s">
        <v>394</v>
      </c>
      <c r="E27" s="281"/>
      <c r="F27" s="281"/>
      <c r="G27" s="281"/>
      <c r="H27" s="281"/>
      <c r="I27" s="281"/>
      <c r="J27" s="281"/>
      <c r="K27" s="279"/>
    </row>
    <row r="28" s="1" customFormat="1" ht="15" customHeight="1">
      <c r="B28" s="282"/>
      <c r="C28" s="283"/>
      <c r="D28" s="281" t="s">
        <v>395</v>
      </c>
      <c r="E28" s="281"/>
      <c r="F28" s="281"/>
      <c r="G28" s="281"/>
      <c r="H28" s="281"/>
      <c r="I28" s="281"/>
      <c r="J28" s="281"/>
      <c r="K28" s="279"/>
    </row>
    <row r="29" s="1" customFormat="1" ht="12.75" customHeight="1">
      <c r="B29" s="282"/>
      <c r="C29" s="283"/>
      <c r="D29" s="283"/>
      <c r="E29" s="283"/>
      <c r="F29" s="283"/>
      <c r="G29" s="283"/>
      <c r="H29" s="283"/>
      <c r="I29" s="283"/>
      <c r="J29" s="283"/>
      <c r="K29" s="279"/>
    </row>
    <row r="30" s="1" customFormat="1" ht="15" customHeight="1">
      <c r="B30" s="282"/>
      <c r="C30" s="283"/>
      <c r="D30" s="281" t="s">
        <v>396</v>
      </c>
      <c r="E30" s="281"/>
      <c r="F30" s="281"/>
      <c r="G30" s="281"/>
      <c r="H30" s="281"/>
      <c r="I30" s="281"/>
      <c r="J30" s="281"/>
      <c r="K30" s="279"/>
    </row>
    <row r="31" s="1" customFormat="1" ht="15" customHeight="1">
      <c r="B31" s="282"/>
      <c r="C31" s="283"/>
      <c r="D31" s="281" t="s">
        <v>397</v>
      </c>
      <c r="E31" s="281"/>
      <c r="F31" s="281"/>
      <c r="G31" s="281"/>
      <c r="H31" s="281"/>
      <c r="I31" s="281"/>
      <c r="J31" s="281"/>
      <c r="K31" s="279"/>
    </row>
    <row r="32" s="1" customFormat="1" ht="12.75" customHeight="1">
      <c r="B32" s="282"/>
      <c r="C32" s="283"/>
      <c r="D32" s="283"/>
      <c r="E32" s="283"/>
      <c r="F32" s="283"/>
      <c r="G32" s="283"/>
      <c r="H32" s="283"/>
      <c r="I32" s="283"/>
      <c r="J32" s="283"/>
      <c r="K32" s="279"/>
    </row>
    <row r="33" s="1" customFormat="1" ht="15" customHeight="1">
      <c r="B33" s="282"/>
      <c r="C33" s="283"/>
      <c r="D33" s="281" t="s">
        <v>398</v>
      </c>
      <c r="E33" s="281"/>
      <c r="F33" s="281"/>
      <c r="G33" s="281"/>
      <c r="H33" s="281"/>
      <c r="I33" s="281"/>
      <c r="J33" s="281"/>
      <c r="K33" s="279"/>
    </row>
    <row r="34" s="1" customFormat="1" ht="15" customHeight="1">
      <c r="B34" s="282"/>
      <c r="C34" s="283"/>
      <c r="D34" s="281" t="s">
        <v>399</v>
      </c>
      <c r="E34" s="281"/>
      <c r="F34" s="281"/>
      <c r="G34" s="281"/>
      <c r="H34" s="281"/>
      <c r="I34" s="281"/>
      <c r="J34" s="281"/>
      <c r="K34" s="279"/>
    </row>
    <row r="35" s="1" customFormat="1" ht="15" customHeight="1">
      <c r="B35" s="282"/>
      <c r="C35" s="283"/>
      <c r="D35" s="281" t="s">
        <v>400</v>
      </c>
      <c r="E35" s="281"/>
      <c r="F35" s="281"/>
      <c r="G35" s="281"/>
      <c r="H35" s="281"/>
      <c r="I35" s="281"/>
      <c r="J35" s="281"/>
      <c r="K35" s="279"/>
    </row>
    <row r="36" s="1" customFormat="1" ht="15" customHeight="1">
      <c r="B36" s="282"/>
      <c r="C36" s="283"/>
      <c r="D36" s="281"/>
      <c r="E36" s="284" t="s">
        <v>98</v>
      </c>
      <c r="F36" s="281"/>
      <c r="G36" s="281" t="s">
        <v>401</v>
      </c>
      <c r="H36" s="281"/>
      <c r="I36" s="281"/>
      <c r="J36" s="281"/>
      <c r="K36" s="279"/>
    </row>
    <row r="37" s="1" customFormat="1" ht="30.75" customHeight="1">
      <c r="B37" s="282"/>
      <c r="C37" s="283"/>
      <c r="D37" s="281"/>
      <c r="E37" s="284" t="s">
        <v>402</v>
      </c>
      <c r="F37" s="281"/>
      <c r="G37" s="281" t="s">
        <v>403</v>
      </c>
      <c r="H37" s="281"/>
      <c r="I37" s="281"/>
      <c r="J37" s="281"/>
      <c r="K37" s="279"/>
    </row>
    <row r="38" s="1" customFormat="1" ht="15" customHeight="1">
      <c r="B38" s="282"/>
      <c r="C38" s="283"/>
      <c r="D38" s="281"/>
      <c r="E38" s="284" t="s">
        <v>49</v>
      </c>
      <c r="F38" s="281"/>
      <c r="G38" s="281" t="s">
        <v>404</v>
      </c>
      <c r="H38" s="281"/>
      <c r="I38" s="281"/>
      <c r="J38" s="281"/>
      <c r="K38" s="279"/>
    </row>
    <row r="39" s="1" customFormat="1" ht="15" customHeight="1">
      <c r="B39" s="282"/>
      <c r="C39" s="283"/>
      <c r="D39" s="281"/>
      <c r="E39" s="284" t="s">
        <v>50</v>
      </c>
      <c r="F39" s="281"/>
      <c r="G39" s="281" t="s">
        <v>405</v>
      </c>
      <c r="H39" s="281"/>
      <c r="I39" s="281"/>
      <c r="J39" s="281"/>
      <c r="K39" s="279"/>
    </row>
    <row r="40" s="1" customFormat="1" ht="15" customHeight="1">
      <c r="B40" s="282"/>
      <c r="C40" s="283"/>
      <c r="D40" s="281"/>
      <c r="E40" s="284" t="s">
        <v>99</v>
      </c>
      <c r="F40" s="281"/>
      <c r="G40" s="281" t="s">
        <v>406</v>
      </c>
      <c r="H40" s="281"/>
      <c r="I40" s="281"/>
      <c r="J40" s="281"/>
      <c r="K40" s="279"/>
    </row>
    <row r="41" s="1" customFormat="1" ht="15" customHeight="1">
      <c r="B41" s="282"/>
      <c r="C41" s="283"/>
      <c r="D41" s="281"/>
      <c r="E41" s="284" t="s">
        <v>100</v>
      </c>
      <c r="F41" s="281"/>
      <c r="G41" s="281" t="s">
        <v>407</v>
      </c>
      <c r="H41" s="281"/>
      <c r="I41" s="281"/>
      <c r="J41" s="281"/>
      <c r="K41" s="279"/>
    </row>
    <row r="42" s="1" customFormat="1" ht="15" customHeight="1">
      <c r="B42" s="282"/>
      <c r="C42" s="283"/>
      <c r="D42" s="281"/>
      <c r="E42" s="284" t="s">
        <v>408</v>
      </c>
      <c r="F42" s="281"/>
      <c r="G42" s="281" t="s">
        <v>409</v>
      </c>
      <c r="H42" s="281"/>
      <c r="I42" s="281"/>
      <c r="J42" s="281"/>
      <c r="K42" s="279"/>
    </row>
    <row r="43" s="1" customFormat="1" ht="15" customHeight="1">
      <c r="B43" s="282"/>
      <c r="C43" s="283"/>
      <c r="D43" s="281"/>
      <c r="E43" s="284"/>
      <c r="F43" s="281"/>
      <c r="G43" s="281" t="s">
        <v>410</v>
      </c>
      <c r="H43" s="281"/>
      <c r="I43" s="281"/>
      <c r="J43" s="281"/>
      <c r="K43" s="279"/>
    </row>
    <row r="44" s="1" customFormat="1" ht="15" customHeight="1">
      <c r="B44" s="282"/>
      <c r="C44" s="283"/>
      <c r="D44" s="281"/>
      <c r="E44" s="284" t="s">
        <v>411</v>
      </c>
      <c r="F44" s="281"/>
      <c r="G44" s="281" t="s">
        <v>412</v>
      </c>
      <c r="H44" s="281"/>
      <c r="I44" s="281"/>
      <c r="J44" s="281"/>
      <c r="K44" s="279"/>
    </row>
    <row r="45" s="1" customFormat="1" ht="15" customHeight="1">
      <c r="B45" s="282"/>
      <c r="C45" s="283"/>
      <c r="D45" s="281"/>
      <c r="E45" s="284" t="s">
        <v>102</v>
      </c>
      <c r="F45" s="281"/>
      <c r="G45" s="281" t="s">
        <v>413</v>
      </c>
      <c r="H45" s="281"/>
      <c r="I45" s="281"/>
      <c r="J45" s="281"/>
      <c r="K45" s="279"/>
    </row>
    <row r="46" s="1" customFormat="1" ht="12.75" customHeight="1">
      <c r="B46" s="282"/>
      <c r="C46" s="283"/>
      <c r="D46" s="281"/>
      <c r="E46" s="281"/>
      <c r="F46" s="281"/>
      <c r="G46" s="281"/>
      <c r="H46" s="281"/>
      <c r="I46" s="281"/>
      <c r="J46" s="281"/>
      <c r="K46" s="279"/>
    </row>
    <row r="47" s="1" customFormat="1" ht="15" customHeight="1">
      <c r="B47" s="282"/>
      <c r="C47" s="283"/>
      <c r="D47" s="281" t="s">
        <v>414</v>
      </c>
      <c r="E47" s="281"/>
      <c r="F47" s="281"/>
      <c r="G47" s="281"/>
      <c r="H47" s="281"/>
      <c r="I47" s="281"/>
      <c r="J47" s="281"/>
      <c r="K47" s="279"/>
    </row>
    <row r="48" s="1" customFormat="1" ht="15" customHeight="1">
      <c r="B48" s="282"/>
      <c r="C48" s="283"/>
      <c r="D48" s="283"/>
      <c r="E48" s="281" t="s">
        <v>415</v>
      </c>
      <c r="F48" s="281"/>
      <c r="G48" s="281"/>
      <c r="H48" s="281"/>
      <c r="I48" s="281"/>
      <c r="J48" s="281"/>
      <c r="K48" s="279"/>
    </row>
    <row r="49" s="1" customFormat="1" ht="15" customHeight="1">
      <c r="B49" s="282"/>
      <c r="C49" s="283"/>
      <c r="D49" s="283"/>
      <c r="E49" s="281" t="s">
        <v>416</v>
      </c>
      <c r="F49" s="281"/>
      <c r="G49" s="281"/>
      <c r="H49" s="281"/>
      <c r="I49" s="281"/>
      <c r="J49" s="281"/>
      <c r="K49" s="279"/>
    </row>
    <row r="50" s="1" customFormat="1" ht="15" customHeight="1">
      <c r="B50" s="282"/>
      <c r="C50" s="283"/>
      <c r="D50" s="283"/>
      <c r="E50" s="281" t="s">
        <v>417</v>
      </c>
      <c r="F50" s="281"/>
      <c r="G50" s="281"/>
      <c r="H50" s="281"/>
      <c r="I50" s="281"/>
      <c r="J50" s="281"/>
      <c r="K50" s="279"/>
    </row>
    <row r="51" s="1" customFormat="1" ht="15" customHeight="1">
      <c r="B51" s="282"/>
      <c r="C51" s="283"/>
      <c r="D51" s="281" t="s">
        <v>418</v>
      </c>
      <c r="E51" s="281"/>
      <c r="F51" s="281"/>
      <c r="G51" s="281"/>
      <c r="H51" s="281"/>
      <c r="I51" s="281"/>
      <c r="J51" s="281"/>
      <c r="K51" s="279"/>
    </row>
    <row r="52" s="1" customFormat="1" ht="25.5" customHeight="1">
      <c r="B52" s="277"/>
      <c r="C52" s="278" t="s">
        <v>419</v>
      </c>
      <c r="D52" s="278"/>
      <c r="E52" s="278"/>
      <c r="F52" s="278"/>
      <c r="G52" s="278"/>
      <c r="H52" s="278"/>
      <c r="I52" s="278"/>
      <c r="J52" s="278"/>
      <c r="K52" s="279"/>
    </row>
    <row r="53" s="1" customFormat="1" ht="5.25" customHeight="1">
      <c r="B53" s="277"/>
      <c r="C53" s="280"/>
      <c r="D53" s="280"/>
      <c r="E53" s="280"/>
      <c r="F53" s="280"/>
      <c r="G53" s="280"/>
      <c r="H53" s="280"/>
      <c r="I53" s="280"/>
      <c r="J53" s="280"/>
      <c r="K53" s="279"/>
    </row>
    <row r="54" s="1" customFormat="1" ht="15" customHeight="1">
      <c r="B54" s="277"/>
      <c r="C54" s="281" t="s">
        <v>420</v>
      </c>
      <c r="D54" s="281"/>
      <c r="E54" s="281"/>
      <c r="F54" s="281"/>
      <c r="G54" s="281"/>
      <c r="H54" s="281"/>
      <c r="I54" s="281"/>
      <c r="J54" s="281"/>
      <c r="K54" s="279"/>
    </row>
    <row r="55" s="1" customFormat="1" ht="15" customHeight="1">
      <c r="B55" s="277"/>
      <c r="C55" s="281" t="s">
        <v>421</v>
      </c>
      <c r="D55" s="281"/>
      <c r="E55" s="281"/>
      <c r="F55" s="281"/>
      <c r="G55" s="281"/>
      <c r="H55" s="281"/>
      <c r="I55" s="281"/>
      <c r="J55" s="281"/>
      <c r="K55" s="279"/>
    </row>
    <row r="56" s="1" customFormat="1" ht="12.75" customHeight="1">
      <c r="B56" s="277"/>
      <c r="C56" s="281"/>
      <c r="D56" s="281"/>
      <c r="E56" s="281"/>
      <c r="F56" s="281"/>
      <c r="G56" s="281"/>
      <c r="H56" s="281"/>
      <c r="I56" s="281"/>
      <c r="J56" s="281"/>
      <c r="K56" s="279"/>
    </row>
    <row r="57" s="1" customFormat="1" ht="15" customHeight="1">
      <c r="B57" s="277"/>
      <c r="C57" s="281" t="s">
        <v>422</v>
      </c>
      <c r="D57" s="281"/>
      <c r="E57" s="281"/>
      <c r="F57" s="281"/>
      <c r="G57" s="281"/>
      <c r="H57" s="281"/>
      <c r="I57" s="281"/>
      <c r="J57" s="281"/>
      <c r="K57" s="279"/>
    </row>
    <row r="58" s="1" customFormat="1" ht="15" customHeight="1">
      <c r="B58" s="277"/>
      <c r="C58" s="283"/>
      <c r="D58" s="281" t="s">
        <v>423</v>
      </c>
      <c r="E58" s="281"/>
      <c r="F58" s="281"/>
      <c r="G58" s="281"/>
      <c r="H58" s="281"/>
      <c r="I58" s="281"/>
      <c r="J58" s="281"/>
      <c r="K58" s="279"/>
    </row>
    <row r="59" s="1" customFormat="1" ht="15" customHeight="1">
      <c r="B59" s="277"/>
      <c r="C59" s="283"/>
      <c r="D59" s="281" t="s">
        <v>424</v>
      </c>
      <c r="E59" s="281"/>
      <c r="F59" s="281"/>
      <c r="G59" s="281"/>
      <c r="H59" s="281"/>
      <c r="I59" s="281"/>
      <c r="J59" s="281"/>
      <c r="K59" s="279"/>
    </row>
    <row r="60" s="1" customFormat="1" ht="15" customHeight="1">
      <c r="B60" s="277"/>
      <c r="C60" s="283"/>
      <c r="D60" s="281" t="s">
        <v>425</v>
      </c>
      <c r="E60" s="281"/>
      <c r="F60" s="281"/>
      <c r="G60" s="281"/>
      <c r="H60" s="281"/>
      <c r="I60" s="281"/>
      <c r="J60" s="281"/>
      <c r="K60" s="279"/>
    </row>
    <row r="61" s="1" customFormat="1" ht="15" customHeight="1">
      <c r="B61" s="277"/>
      <c r="C61" s="283"/>
      <c r="D61" s="281" t="s">
        <v>426</v>
      </c>
      <c r="E61" s="281"/>
      <c r="F61" s="281"/>
      <c r="G61" s="281"/>
      <c r="H61" s="281"/>
      <c r="I61" s="281"/>
      <c r="J61" s="281"/>
      <c r="K61" s="279"/>
    </row>
    <row r="62" s="1" customFormat="1" ht="15" customHeight="1">
      <c r="B62" s="277"/>
      <c r="C62" s="283"/>
      <c r="D62" s="286" t="s">
        <v>427</v>
      </c>
      <c r="E62" s="286"/>
      <c r="F62" s="286"/>
      <c r="G62" s="286"/>
      <c r="H62" s="286"/>
      <c r="I62" s="286"/>
      <c r="J62" s="286"/>
      <c r="K62" s="279"/>
    </row>
    <row r="63" s="1" customFormat="1" ht="15" customHeight="1">
      <c r="B63" s="277"/>
      <c r="C63" s="283"/>
      <c r="D63" s="281" t="s">
        <v>428</v>
      </c>
      <c r="E63" s="281"/>
      <c r="F63" s="281"/>
      <c r="G63" s="281"/>
      <c r="H63" s="281"/>
      <c r="I63" s="281"/>
      <c r="J63" s="281"/>
      <c r="K63" s="279"/>
    </row>
    <row r="64" s="1" customFormat="1" ht="12.75" customHeight="1">
      <c r="B64" s="277"/>
      <c r="C64" s="283"/>
      <c r="D64" s="283"/>
      <c r="E64" s="287"/>
      <c r="F64" s="283"/>
      <c r="G64" s="283"/>
      <c r="H64" s="283"/>
      <c r="I64" s="283"/>
      <c r="J64" s="283"/>
      <c r="K64" s="279"/>
    </row>
    <row r="65" s="1" customFormat="1" ht="15" customHeight="1">
      <c r="B65" s="277"/>
      <c r="C65" s="283"/>
      <c r="D65" s="281" t="s">
        <v>429</v>
      </c>
      <c r="E65" s="281"/>
      <c r="F65" s="281"/>
      <c r="G65" s="281"/>
      <c r="H65" s="281"/>
      <c r="I65" s="281"/>
      <c r="J65" s="281"/>
      <c r="K65" s="279"/>
    </row>
    <row r="66" s="1" customFormat="1" ht="15" customHeight="1">
      <c r="B66" s="277"/>
      <c r="C66" s="283"/>
      <c r="D66" s="286" t="s">
        <v>430</v>
      </c>
      <c r="E66" s="286"/>
      <c r="F66" s="286"/>
      <c r="G66" s="286"/>
      <c r="H66" s="286"/>
      <c r="I66" s="286"/>
      <c r="J66" s="286"/>
      <c r="K66" s="279"/>
    </row>
    <row r="67" s="1" customFormat="1" ht="15" customHeight="1">
      <c r="B67" s="277"/>
      <c r="C67" s="283"/>
      <c r="D67" s="281" t="s">
        <v>431</v>
      </c>
      <c r="E67" s="281"/>
      <c r="F67" s="281"/>
      <c r="G67" s="281"/>
      <c r="H67" s="281"/>
      <c r="I67" s="281"/>
      <c r="J67" s="281"/>
      <c r="K67" s="279"/>
    </row>
    <row r="68" s="1" customFormat="1" ht="15" customHeight="1">
      <c r="B68" s="277"/>
      <c r="C68" s="283"/>
      <c r="D68" s="281" t="s">
        <v>432</v>
      </c>
      <c r="E68" s="281"/>
      <c r="F68" s="281"/>
      <c r="G68" s="281"/>
      <c r="H68" s="281"/>
      <c r="I68" s="281"/>
      <c r="J68" s="281"/>
      <c r="K68" s="279"/>
    </row>
    <row r="69" s="1" customFormat="1" ht="15" customHeight="1">
      <c r="B69" s="277"/>
      <c r="C69" s="283"/>
      <c r="D69" s="281" t="s">
        <v>433</v>
      </c>
      <c r="E69" s="281"/>
      <c r="F69" s="281"/>
      <c r="G69" s="281"/>
      <c r="H69" s="281"/>
      <c r="I69" s="281"/>
      <c r="J69" s="281"/>
      <c r="K69" s="279"/>
    </row>
    <row r="70" s="1" customFormat="1" ht="15" customHeight="1">
      <c r="B70" s="277"/>
      <c r="C70" s="283"/>
      <c r="D70" s="281" t="s">
        <v>434</v>
      </c>
      <c r="E70" s="281"/>
      <c r="F70" s="281"/>
      <c r="G70" s="281"/>
      <c r="H70" s="281"/>
      <c r="I70" s="281"/>
      <c r="J70" s="281"/>
      <c r="K70" s="279"/>
    </row>
    <row r="71" s="1" customFormat="1" ht="12.75" customHeight="1">
      <c r="B71" s="288"/>
      <c r="C71" s="289"/>
      <c r="D71" s="289"/>
      <c r="E71" s="289"/>
      <c r="F71" s="289"/>
      <c r="G71" s="289"/>
      <c r="H71" s="289"/>
      <c r="I71" s="289"/>
      <c r="J71" s="289"/>
      <c r="K71" s="290"/>
    </row>
    <row r="72" s="1" customFormat="1" ht="18.75" customHeight="1">
      <c r="B72" s="291"/>
      <c r="C72" s="291"/>
      <c r="D72" s="291"/>
      <c r="E72" s="291"/>
      <c r="F72" s="291"/>
      <c r="G72" s="291"/>
      <c r="H72" s="291"/>
      <c r="I72" s="291"/>
      <c r="J72" s="291"/>
      <c r="K72" s="292"/>
    </row>
    <row r="73" s="1" customFormat="1" ht="18.75" customHeight="1">
      <c r="B73" s="292"/>
      <c r="C73" s="292"/>
      <c r="D73" s="292"/>
      <c r="E73" s="292"/>
      <c r="F73" s="292"/>
      <c r="G73" s="292"/>
      <c r="H73" s="292"/>
      <c r="I73" s="292"/>
      <c r="J73" s="292"/>
      <c r="K73" s="292"/>
    </row>
    <row r="74" s="1" customFormat="1" ht="7.5" customHeight="1">
      <c r="B74" s="293"/>
      <c r="C74" s="294"/>
      <c r="D74" s="294"/>
      <c r="E74" s="294"/>
      <c r="F74" s="294"/>
      <c r="G74" s="294"/>
      <c r="H74" s="294"/>
      <c r="I74" s="294"/>
      <c r="J74" s="294"/>
      <c r="K74" s="295"/>
    </row>
    <row r="75" s="1" customFormat="1" ht="45" customHeight="1">
      <c r="B75" s="296"/>
      <c r="C75" s="297" t="s">
        <v>435</v>
      </c>
      <c r="D75" s="297"/>
      <c r="E75" s="297"/>
      <c r="F75" s="297"/>
      <c r="G75" s="297"/>
      <c r="H75" s="297"/>
      <c r="I75" s="297"/>
      <c r="J75" s="297"/>
      <c r="K75" s="298"/>
    </row>
    <row r="76" s="1" customFormat="1" ht="17.25" customHeight="1">
      <c r="B76" s="296"/>
      <c r="C76" s="299" t="s">
        <v>436</v>
      </c>
      <c r="D76" s="299"/>
      <c r="E76" s="299"/>
      <c r="F76" s="299" t="s">
        <v>437</v>
      </c>
      <c r="G76" s="300"/>
      <c r="H76" s="299" t="s">
        <v>50</v>
      </c>
      <c r="I76" s="299" t="s">
        <v>53</v>
      </c>
      <c r="J76" s="299" t="s">
        <v>438</v>
      </c>
      <c r="K76" s="298"/>
    </row>
    <row r="77" s="1" customFormat="1" ht="17.25" customHeight="1">
      <c r="B77" s="296"/>
      <c r="C77" s="301" t="s">
        <v>439</v>
      </c>
      <c r="D77" s="301"/>
      <c r="E77" s="301"/>
      <c r="F77" s="302" t="s">
        <v>440</v>
      </c>
      <c r="G77" s="303"/>
      <c r="H77" s="301"/>
      <c r="I77" s="301"/>
      <c r="J77" s="301" t="s">
        <v>441</v>
      </c>
      <c r="K77" s="298"/>
    </row>
    <row r="78" s="1" customFormat="1" ht="5.25" customHeight="1">
      <c r="B78" s="296"/>
      <c r="C78" s="304"/>
      <c r="D78" s="304"/>
      <c r="E78" s="304"/>
      <c r="F78" s="304"/>
      <c r="G78" s="305"/>
      <c r="H78" s="304"/>
      <c r="I78" s="304"/>
      <c r="J78" s="304"/>
      <c r="K78" s="298"/>
    </row>
    <row r="79" s="1" customFormat="1" ht="15" customHeight="1">
      <c r="B79" s="296"/>
      <c r="C79" s="284" t="s">
        <v>49</v>
      </c>
      <c r="D79" s="306"/>
      <c r="E79" s="306"/>
      <c r="F79" s="307" t="s">
        <v>442</v>
      </c>
      <c r="G79" s="308"/>
      <c r="H79" s="284" t="s">
        <v>443</v>
      </c>
      <c r="I79" s="284" t="s">
        <v>444</v>
      </c>
      <c r="J79" s="284">
        <v>20</v>
      </c>
      <c r="K79" s="298"/>
    </row>
    <row r="80" s="1" customFormat="1" ht="15" customHeight="1">
      <c r="B80" s="296"/>
      <c r="C80" s="284" t="s">
        <v>445</v>
      </c>
      <c r="D80" s="284"/>
      <c r="E80" s="284"/>
      <c r="F80" s="307" t="s">
        <v>442</v>
      </c>
      <c r="G80" s="308"/>
      <c r="H80" s="284" t="s">
        <v>446</v>
      </c>
      <c r="I80" s="284" t="s">
        <v>444</v>
      </c>
      <c r="J80" s="284">
        <v>120</v>
      </c>
      <c r="K80" s="298"/>
    </row>
    <row r="81" s="1" customFormat="1" ht="15" customHeight="1">
      <c r="B81" s="309"/>
      <c r="C81" s="284" t="s">
        <v>447</v>
      </c>
      <c r="D81" s="284"/>
      <c r="E81" s="284"/>
      <c r="F81" s="307" t="s">
        <v>448</v>
      </c>
      <c r="G81" s="308"/>
      <c r="H81" s="284" t="s">
        <v>449</v>
      </c>
      <c r="I81" s="284" t="s">
        <v>444</v>
      </c>
      <c r="J81" s="284">
        <v>50</v>
      </c>
      <c r="K81" s="298"/>
    </row>
    <row r="82" s="1" customFormat="1" ht="15" customHeight="1">
      <c r="B82" s="309"/>
      <c r="C82" s="284" t="s">
        <v>450</v>
      </c>
      <c r="D82" s="284"/>
      <c r="E82" s="284"/>
      <c r="F82" s="307" t="s">
        <v>442</v>
      </c>
      <c r="G82" s="308"/>
      <c r="H82" s="284" t="s">
        <v>451</v>
      </c>
      <c r="I82" s="284" t="s">
        <v>452</v>
      </c>
      <c r="J82" s="284"/>
      <c r="K82" s="298"/>
    </row>
    <row r="83" s="1" customFormat="1" ht="15" customHeight="1">
      <c r="B83" s="309"/>
      <c r="C83" s="310" t="s">
        <v>453</v>
      </c>
      <c r="D83" s="310"/>
      <c r="E83" s="310"/>
      <c r="F83" s="311" t="s">
        <v>448</v>
      </c>
      <c r="G83" s="310"/>
      <c r="H83" s="310" t="s">
        <v>454</v>
      </c>
      <c r="I83" s="310" t="s">
        <v>444</v>
      </c>
      <c r="J83" s="310">
        <v>15</v>
      </c>
      <c r="K83" s="298"/>
    </row>
    <row r="84" s="1" customFormat="1" ht="15" customHeight="1">
      <c r="B84" s="309"/>
      <c r="C84" s="310" t="s">
        <v>455</v>
      </c>
      <c r="D84" s="310"/>
      <c r="E84" s="310"/>
      <c r="F84" s="311" t="s">
        <v>448</v>
      </c>
      <c r="G84" s="310"/>
      <c r="H84" s="310" t="s">
        <v>456</v>
      </c>
      <c r="I84" s="310" t="s">
        <v>444</v>
      </c>
      <c r="J84" s="310">
        <v>15</v>
      </c>
      <c r="K84" s="298"/>
    </row>
    <row r="85" s="1" customFormat="1" ht="15" customHeight="1">
      <c r="B85" s="309"/>
      <c r="C85" s="310" t="s">
        <v>457</v>
      </c>
      <c r="D85" s="310"/>
      <c r="E85" s="310"/>
      <c r="F85" s="311" t="s">
        <v>448</v>
      </c>
      <c r="G85" s="310"/>
      <c r="H85" s="310" t="s">
        <v>458</v>
      </c>
      <c r="I85" s="310" t="s">
        <v>444</v>
      </c>
      <c r="J85" s="310">
        <v>20</v>
      </c>
      <c r="K85" s="298"/>
    </row>
    <row r="86" s="1" customFormat="1" ht="15" customHeight="1">
      <c r="B86" s="309"/>
      <c r="C86" s="310" t="s">
        <v>459</v>
      </c>
      <c r="D86" s="310"/>
      <c r="E86" s="310"/>
      <c r="F86" s="311" t="s">
        <v>448</v>
      </c>
      <c r="G86" s="310"/>
      <c r="H86" s="310" t="s">
        <v>460</v>
      </c>
      <c r="I86" s="310" t="s">
        <v>444</v>
      </c>
      <c r="J86" s="310">
        <v>20</v>
      </c>
      <c r="K86" s="298"/>
    </row>
    <row r="87" s="1" customFormat="1" ht="15" customHeight="1">
      <c r="B87" s="309"/>
      <c r="C87" s="284" t="s">
        <v>461</v>
      </c>
      <c r="D87" s="284"/>
      <c r="E87" s="284"/>
      <c r="F87" s="307" t="s">
        <v>448</v>
      </c>
      <c r="G87" s="308"/>
      <c r="H87" s="284" t="s">
        <v>462</v>
      </c>
      <c r="I87" s="284" t="s">
        <v>444</v>
      </c>
      <c r="J87" s="284">
        <v>50</v>
      </c>
      <c r="K87" s="298"/>
    </row>
    <row r="88" s="1" customFormat="1" ht="15" customHeight="1">
      <c r="B88" s="309"/>
      <c r="C88" s="284" t="s">
        <v>463</v>
      </c>
      <c r="D88" s="284"/>
      <c r="E88" s="284"/>
      <c r="F88" s="307" t="s">
        <v>448</v>
      </c>
      <c r="G88" s="308"/>
      <c r="H88" s="284" t="s">
        <v>464</v>
      </c>
      <c r="I88" s="284" t="s">
        <v>444</v>
      </c>
      <c r="J88" s="284">
        <v>20</v>
      </c>
      <c r="K88" s="298"/>
    </row>
    <row r="89" s="1" customFormat="1" ht="15" customHeight="1">
      <c r="B89" s="309"/>
      <c r="C89" s="284" t="s">
        <v>465</v>
      </c>
      <c r="D89" s="284"/>
      <c r="E89" s="284"/>
      <c r="F89" s="307" t="s">
        <v>448</v>
      </c>
      <c r="G89" s="308"/>
      <c r="H89" s="284" t="s">
        <v>466</v>
      </c>
      <c r="I89" s="284" t="s">
        <v>444</v>
      </c>
      <c r="J89" s="284">
        <v>20</v>
      </c>
      <c r="K89" s="298"/>
    </row>
    <row r="90" s="1" customFormat="1" ht="15" customHeight="1">
      <c r="B90" s="309"/>
      <c r="C90" s="284" t="s">
        <v>467</v>
      </c>
      <c r="D90" s="284"/>
      <c r="E90" s="284"/>
      <c r="F90" s="307" t="s">
        <v>448</v>
      </c>
      <c r="G90" s="308"/>
      <c r="H90" s="284" t="s">
        <v>468</v>
      </c>
      <c r="I90" s="284" t="s">
        <v>444</v>
      </c>
      <c r="J90" s="284">
        <v>50</v>
      </c>
      <c r="K90" s="298"/>
    </row>
    <row r="91" s="1" customFormat="1" ht="15" customHeight="1">
      <c r="B91" s="309"/>
      <c r="C91" s="284" t="s">
        <v>469</v>
      </c>
      <c r="D91" s="284"/>
      <c r="E91" s="284"/>
      <c r="F91" s="307" t="s">
        <v>448</v>
      </c>
      <c r="G91" s="308"/>
      <c r="H91" s="284" t="s">
        <v>469</v>
      </c>
      <c r="I91" s="284" t="s">
        <v>444</v>
      </c>
      <c r="J91" s="284">
        <v>50</v>
      </c>
      <c r="K91" s="298"/>
    </row>
    <row r="92" s="1" customFormat="1" ht="15" customHeight="1">
      <c r="B92" s="309"/>
      <c r="C92" s="284" t="s">
        <v>470</v>
      </c>
      <c r="D92" s="284"/>
      <c r="E92" s="284"/>
      <c r="F92" s="307" t="s">
        <v>448</v>
      </c>
      <c r="G92" s="308"/>
      <c r="H92" s="284" t="s">
        <v>471</v>
      </c>
      <c r="I92" s="284" t="s">
        <v>444</v>
      </c>
      <c r="J92" s="284">
        <v>255</v>
      </c>
      <c r="K92" s="298"/>
    </row>
    <row r="93" s="1" customFormat="1" ht="15" customHeight="1">
      <c r="B93" s="309"/>
      <c r="C93" s="284" t="s">
        <v>472</v>
      </c>
      <c r="D93" s="284"/>
      <c r="E93" s="284"/>
      <c r="F93" s="307" t="s">
        <v>442</v>
      </c>
      <c r="G93" s="308"/>
      <c r="H93" s="284" t="s">
        <v>473</v>
      </c>
      <c r="I93" s="284" t="s">
        <v>474</v>
      </c>
      <c r="J93" s="284"/>
      <c r="K93" s="298"/>
    </row>
    <row r="94" s="1" customFormat="1" ht="15" customHeight="1">
      <c r="B94" s="309"/>
      <c r="C94" s="284" t="s">
        <v>475</v>
      </c>
      <c r="D94" s="284"/>
      <c r="E94" s="284"/>
      <c r="F94" s="307" t="s">
        <v>442</v>
      </c>
      <c r="G94" s="308"/>
      <c r="H94" s="284" t="s">
        <v>476</v>
      </c>
      <c r="I94" s="284" t="s">
        <v>477</v>
      </c>
      <c r="J94" s="284"/>
      <c r="K94" s="298"/>
    </row>
    <row r="95" s="1" customFormat="1" ht="15" customHeight="1">
      <c r="B95" s="309"/>
      <c r="C95" s="284" t="s">
        <v>478</v>
      </c>
      <c r="D95" s="284"/>
      <c r="E95" s="284"/>
      <c r="F95" s="307" t="s">
        <v>442</v>
      </c>
      <c r="G95" s="308"/>
      <c r="H95" s="284" t="s">
        <v>478</v>
      </c>
      <c r="I95" s="284" t="s">
        <v>477</v>
      </c>
      <c r="J95" s="284"/>
      <c r="K95" s="298"/>
    </row>
    <row r="96" s="1" customFormat="1" ht="15" customHeight="1">
      <c r="B96" s="309"/>
      <c r="C96" s="284" t="s">
        <v>34</v>
      </c>
      <c r="D96" s="284"/>
      <c r="E96" s="284"/>
      <c r="F96" s="307" t="s">
        <v>442</v>
      </c>
      <c r="G96" s="308"/>
      <c r="H96" s="284" t="s">
        <v>479</v>
      </c>
      <c r="I96" s="284" t="s">
        <v>477</v>
      </c>
      <c r="J96" s="284"/>
      <c r="K96" s="298"/>
    </row>
    <row r="97" s="1" customFormat="1" ht="15" customHeight="1">
      <c r="B97" s="309"/>
      <c r="C97" s="284" t="s">
        <v>44</v>
      </c>
      <c r="D97" s="284"/>
      <c r="E97" s="284"/>
      <c r="F97" s="307" t="s">
        <v>442</v>
      </c>
      <c r="G97" s="308"/>
      <c r="H97" s="284" t="s">
        <v>480</v>
      </c>
      <c r="I97" s="284" t="s">
        <v>477</v>
      </c>
      <c r="J97" s="284"/>
      <c r="K97" s="298"/>
    </row>
    <row r="98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="1" customFormat="1" ht="18.75" customHeight="1">
      <c r="B100" s="292"/>
      <c r="C100" s="292"/>
      <c r="D100" s="292"/>
      <c r="E100" s="292"/>
      <c r="F100" s="292"/>
      <c r="G100" s="292"/>
      <c r="H100" s="292"/>
      <c r="I100" s="292"/>
      <c r="J100" s="292"/>
      <c r="K100" s="292"/>
    </row>
    <row r="101" s="1" customFormat="1" ht="7.5" customHeight="1">
      <c r="B101" s="293"/>
      <c r="C101" s="294"/>
      <c r="D101" s="294"/>
      <c r="E101" s="294"/>
      <c r="F101" s="294"/>
      <c r="G101" s="294"/>
      <c r="H101" s="294"/>
      <c r="I101" s="294"/>
      <c r="J101" s="294"/>
      <c r="K101" s="295"/>
    </row>
    <row r="102" s="1" customFormat="1" ht="45" customHeight="1">
      <c r="B102" s="296"/>
      <c r="C102" s="297" t="s">
        <v>481</v>
      </c>
      <c r="D102" s="297"/>
      <c r="E102" s="297"/>
      <c r="F102" s="297"/>
      <c r="G102" s="297"/>
      <c r="H102" s="297"/>
      <c r="I102" s="297"/>
      <c r="J102" s="297"/>
      <c r="K102" s="298"/>
    </row>
    <row r="103" s="1" customFormat="1" ht="17.25" customHeight="1">
      <c r="B103" s="296"/>
      <c r="C103" s="299" t="s">
        <v>436</v>
      </c>
      <c r="D103" s="299"/>
      <c r="E103" s="299"/>
      <c r="F103" s="299" t="s">
        <v>437</v>
      </c>
      <c r="G103" s="300"/>
      <c r="H103" s="299" t="s">
        <v>50</v>
      </c>
      <c r="I103" s="299" t="s">
        <v>53</v>
      </c>
      <c r="J103" s="299" t="s">
        <v>438</v>
      </c>
      <c r="K103" s="298"/>
    </row>
    <row r="104" s="1" customFormat="1" ht="17.25" customHeight="1">
      <c r="B104" s="296"/>
      <c r="C104" s="301" t="s">
        <v>439</v>
      </c>
      <c r="D104" s="301"/>
      <c r="E104" s="301"/>
      <c r="F104" s="302" t="s">
        <v>440</v>
      </c>
      <c r="G104" s="303"/>
      <c r="H104" s="301"/>
      <c r="I104" s="301"/>
      <c r="J104" s="301" t="s">
        <v>441</v>
      </c>
      <c r="K104" s="298"/>
    </row>
    <row r="105" s="1" customFormat="1" ht="5.25" customHeight="1">
      <c r="B105" s="296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="1" customFormat="1" ht="15" customHeight="1">
      <c r="B106" s="296"/>
      <c r="C106" s="284" t="s">
        <v>49</v>
      </c>
      <c r="D106" s="306"/>
      <c r="E106" s="306"/>
      <c r="F106" s="307" t="s">
        <v>442</v>
      </c>
      <c r="G106" s="284"/>
      <c r="H106" s="284" t="s">
        <v>482</v>
      </c>
      <c r="I106" s="284" t="s">
        <v>444</v>
      </c>
      <c r="J106" s="284">
        <v>20</v>
      </c>
      <c r="K106" s="298"/>
    </row>
    <row r="107" s="1" customFormat="1" ht="15" customHeight="1">
      <c r="B107" s="296"/>
      <c r="C107" s="284" t="s">
        <v>445</v>
      </c>
      <c r="D107" s="284"/>
      <c r="E107" s="284"/>
      <c r="F107" s="307" t="s">
        <v>442</v>
      </c>
      <c r="G107" s="284"/>
      <c r="H107" s="284" t="s">
        <v>482</v>
      </c>
      <c r="I107" s="284" t="s">
        <v>444</v>
      </c>
      <c r="J107" s="284">
        <v>120</v>
      </c>
      <c r="K107" s="298"/>
    </row>
    <row r="108" s="1" customFormat="1" ht="15" customHeight="1">
      <c r="B108" s="309"/>
      <c r="C108" s="284" t="s">
        <v>447</v>
      </c>
      <c r="D108" s="284"/>
      <c r="E108" s="284"/>
      <c r="F108" s="307" t="s">
        <v>448</v>
      </c>
      <c r="G108" s="284"/>
      <c r="H108" s="284" t="s">
        <v>482</v>
      </c>
      <c r="I108" s="284" t="s">
        <v>444</v>
      </c>
      <c r="J108" s="284">
        <v>50</v>
      </c>
      <c r="K108" s="298"/>
    </row>
    <row r="109" s="1" customFormat="1" ht="15" customHeight="1">
      <c r="B109" s="309"/>
      <c r="C109" s="284" t="s">
        <v>450</v>
      </c>
      <c r="D109" s="284"/>
      <c r="E109" s="284"/>
      <c r="F109" s="307" t="s">
        <v>442</v>
      </c>
      <c r="G109" s="284"/>
      <c r="H109" s="284" t="s">
        <v>482</v>
      </c>
      <c r="I109" s="284" t="s">
        <v>452</v>
      </c>
      <c r="J109" s="284"/>
      <c r="K109" s="298"/>
    </row>
    <row r="110" s="1" customFormat="1" ht="15" customHeight="1">
      <c r="B110" s="309"/>
      <c r="C110" s="284" t="s">
        <v>461</v>
      </c>
      <c r="D110" s="284"/>
      <c r="E110" s="284"/>
      <c r="F110" s="307" t="s">
        <v>448</v>
      </c>
      <c r="G110" s="284"/>
      <c r="H110" s="284" t="s">
        <v>482</v>
      </c>
      <c r="I110" s="284" t="s">
        <v>444</v>
      </c>
      <c r="J110" s="284">
        <v>50</v>
      </c>
      <c r="K110" s="298"/>
    </row>
    <row r="111" s="1" customFormat="1" ht="15" customHeight="1">
      <c r="B111" s="309"/>
      <c r="C111" s="284" t="s">
        <v>469</v>
      </c>
      <c r="D111" s="284"/>
      <c r="E111" s="284"/>
      <c r="F111" s="307" t="s">
        <v>448</v>
      </c>
      <c r="G111" s="284"/>
      <c r="H111" s="284" t="s">
        <v>482</v>
      </c>
      <c r="I111" s="284" t="s">
        <v>444</v>
      </c>
      <c r="J111" s="284">
        <v>50</v>
      </c>
      <c r="K111" s="298"/>
    </row>
    <row r="112" s="1" customFormat="1" ht="15" customHeight="1">
      <c r="B112" s="309"/>
      <c r="C112" s="284" t="s">
        <v>467</v>
      </c>
      <c r="D112" s="284"/>
      <c r="E112" s="284"/>
      <c r="F112" s="307" t="s">
        <v>448</v>
      </c>
      <c r="G112" s="284"/>
      <c r="H112" s="284" t="s">
        <v>482</v>
      </c>
      <c r="I112" s="284" t="s">
        <v>444</v>
      </c>
      <c r="J112" s="284">
        <v>50</v>
      </c>
      <c r="K112" s="298"/>
    </row>
    <row r="113" s="1" customFormat="1" ht="15" customHeight="1">
      <c r="B113" s="309"/>
      <c r="C113" s="284" t="s">
        <v>49</v>
      </c>
      <c r="D113" s="284"/>
      <c r="E113" s="284"/>
      <c r="F113" s="307" t="s">
        <v>442</v>
      </c>
      <c r="G113" s="284"/>
      <c r="H113" s="284" t="s">
        <v>483</v>
      </c>
      <c r="I113" s="284" t="s">
        <v>444</v>
      </c>
      <c r="J113" s="284">
        <v>20</v>
      </c>
      <c r="K113" s="298"/>
    </row>
    <row r="114" s="1" customFormat="1" ht="15" customHeight="1">
      <c r="B114" s="309"/>
      <c r="C114" s="284" t="s">
        <v>484</v>
      </c>
      <c r="D114" s="284"/>
      <c r="E114" s="284"/>
      <c r="F114" s="307" t="s">
        <v>442</v>
      </c>
      <c r="G114" s="284"/>
      <c r="H114" s="284" t="s">
        <v>485</v>
      </c>
      <c r="I114" s="284" t="s">
        <v>444</v>
      </c>
      <c r="J114" s="284">
        <v>120</v>
      </c>
      <c r="K114" s="298"/>
    </row>
    <row r="115" s="1" customFormat="1" ht="15" customHeight="1">
      <c r="B115" s="309"/>
      <c r="C115" s="284" t="s">
        <v>34</v>
      </c>
      <c r="D115" s="284"/>
      <c r="E115" s="284"/>
      <c r="F115" s="307" t="s">
        <v>442</v>
      </c>
      <c r="G115" s="284"/>
      <c r="H115" s="284" t="s">
        <v>486</v>
      </c>
      <c r="I115" s="284" t="s">
        <v>477</v>
      </c>
      <c r="J115" s="284"/>
      <c r="K115" s="298"/>
    </row>
    <row r="116" s="1" customFormat="1" ht="15" customHeight="1">
      <c r="B116" s="309"/>
      <c r="C116" s="284" t="s">
        <v>44</v>
      </c>
      <c r="D116" s="284"/>
      <c r="E116" s="284"/>
      <c r="F116" s="307" t="s">
        <v>442</v>
      </c>
      <c r="G116" s="284"/>
      <c r="H116" s="284" t="s">
        <v>487</v>
      </c>
      <c r="I116" s="284" t="s">
        <v>477</v>
      </c>
      <c r="J116" s="284"/>
      <c r="K116" s="298"/>
    </row>
    <row r="117" s="1" customFormat="1" ht="15" customHeight="1">
      <c r="B117" s="309"/>
      <c r="C117" s="284" t="s">
        <v>53</v>
      </c>
      <c r="D117" s="284"/>
      <c r="E117" s="284"/>
      <c r="F117" s="307" t="s">
        <v>442</v>
      </c>
      <c r="G117" s="284"/>
      <c r="H117" s="284" t="s">
        <v>488</v>
      </c>
      <c r="I117" s="284" t="s">
        <v>489</v>
      </c>
      <c r="J117" s="284"/>
      <c r="K117" s="298"/>
    </row>
    <row r="118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="1" customFormat="1" ht="18.75" customHeight="1">
      <c r="B120" s="292"/>
      <c r="C120" s="292"/>
      <c r="D120" s="292"/>
      <c r="E120" s="292"/>
      <c r="F120" s="292"/>
      <c r="G120" s="292"/>
      <c r="H120" s="292"/>
      <c r="I120" s="292"/>
      <c r="J120" s="292"/>
      <c r="K120" s="292"/>
    </row>
    <row r="12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="1" customFormat="1" ht="45" customHeight="1">
      <c r="B122" s="325"/>
      <c r="C122" s="275" t="s">
        <v>490</v>
      </c>
      <c r="D122" s="275"/>
      <c r="E122" s="275"/>
      <c r="F122" s="275"/>
      <c r="G122" s="275"/>
      <c r="H122" s="275"/>
      <c r="I122" s="275"/>
      <c r="J122" s="275"/>
      <c r="K122" s="326"/>
    </row>
    <row r="123" s="1" customFormat="1" ht="17.25" customHeight="1">
      <c r="B123" s="327"/>
      <c r="C123" s="299" t="s">
        <v>436</v>
      </c>
      <c r="D123" s="299"/>
      <c r="E123" s="299"/>
      <c r="F123" s="299" t="s">
        <v>437</v>
      </c>
      <c r="G123" s="300"/>
      <c r="H123" s="299" t="s">
        <v>50</v>
      </c>
      <c r="I123" s="299" t="s">
        <v>53</v>
      </c>
      <c r="J123" s="299" t="s">
        <v>438</v>
      </c>
      <c r="K123" s="328"/>
    </row>
    <row r="124" s="1" customFormat="1" ht="17.25" customHeight="1">
      <c r="B124" s="327"/>
      <c r="C124" s="301" t="s">
        <v>439</v>
      </c>
      <c r="D124" s="301"/>
      <c r="E124" s="301"/>
      <c r="F124" s="302" t="s">
        <v>440</v>
      </c>
      <c r="G124" s="303"/>
      <c r="H124" s="301"/>
      <c r="I124" s="301"/>
      <c r="J124" s="301" t="s">
        <v>441</v>
      </c>
      <c r="K124" s="328"/>
    </row>
    <row r="125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="1" customFormat="1" ht="15" customHeight="1">
      <c r="B126" s="329"/>
      <c r="C126" s="284" t="s">
        <v>445</v>
      </c>
      <c r="D126" s="306"/>
      <c r="E126" s="306"/>
      <c r="F126" s="307" t="s">
        <v>442</v>
      </c>
      <c r="G126" s="284"/>
      <c r="H126" s="284" t="s">
        <v>482</v>
      </c>
      <c r="I126" s="284" t="s">
        <v>444</v>
      </c>
      <c r="J126" s="284">
        <v>120</v>
      </c>
      <c r="K126" s="332"/>
    </row>
    <row r="127" s="1" customFormat="1" ht="15" customHeight="1">
      <c r="B127" s="329"/>
      <c r="C127" s="284" t="s">
        <v>491</v>
      </c>
      <c r="D127" s="284"/>
      <c r="E127" s="284"/>
      <c r="F127" s="307" t="s">
        <v>442</v>
      </c>
      <c r="G127" s="284"/>
      <c r="H127" s="284" t="s">
        <v>492</v>
      </c>
      <c r="I127" s="284" t="s">
        <v>444</v>
      </c>
      <c r="J127" s="284" t="s">
        <v>493</v>
      </c>
      <c r="K127" s="332"/>
    </row>
    <row r="128" s="1" customFormat="1" ht="15" customHeight="1">
      <c r="B128" s="329"/>
      <c r="C128" s="284" t="s">
        <v>390</v>
      </c>
      <c r="D128" s="284"/>
      <c r="E128" s="284"/>
      <c r="F128" s="307" t="s">
        <v>442</v>
      </c>
      <c r="G128" s="284"/>
      <c r="H128" s="284" t="s">
        <v>494</v>
      </c>
      <c r="I128" s="284" t="s">
        <v>444</v>
      </c>
      <c r="J128" s="284" t="s">
        <v>493</v>
      </c>
      <c r="K128" s="332"/>
    </row>
    <row r="129" s="1" customFormat="1" ht="15" customHeight="1">
      <c r="B129" s="329"/>
      <c r="C129" s="284" t="s">
        <v>453</v>
      </c>
      <c r="D129" s="284"/>
      <c r="E129" s="284"/>
      <c r="F129" s="307" t="s">
        <v>448</v>
      </c>
      <c r="G129" s="284"/>
      <c r="H129" s="284" t="s">
        <v>454</v>
      </c>
      <c r="I129" s="284" t="s">
        <v>444</v>
      </c>
      <c r="J129" s="284">
        <v>15</v>
      </c>
      <c r="K129" s="332"/>
    </row>
    <row r="130" s="1" customFormat="1" ht="15" customHeight="1">
      <c r="B130" s="329"/>
      <c r="C130" s="310" t="s">
        <v>455</v>
      </c>
      <c r="D130" s="310"/>
      <c r="E130" s="310"/>
      <c r="F130" s="311" t="s">
        <v>448</v>
      </c>
      <c r="G130" s="310"/>
      <c r="H130" s="310" t="s">
        <v>456</v>
      </c>
      <c r="I130" s="310" t="s">
        <v>444</v>
      </c>
      <c r="J130" s="310">
        <v>15</v>
      </c>
      <c r="K130" s="332"/>
    </row>
    <row r="131" s="1" customFormat="1" ht="15" customHeight="1">
      <c r="B131" s="329"/>
      <c r="C131" s="310" t="s">
        <v>457</v>
      </c>
      <c r="D131" s="310"/>
      <c r="E131" s="310"/>
      <c r="F131" s="311" t="s">
        <v>448</v>
      </c>
      <c r="G131" s="310"/>
      <c r="H131" s="310" t="s">
        <v>458</v>
      </c>
      <c r="I131" s="310" t="s">
        <v>444</v>
      </c>
      <c r="J131" s="310">
        <v>20</v>
      </c>
      <c r="K131" s="332"/>
    </row>
    <row r="132" s="1" customFormat="1" ht="15" customHeight="1">
      <c r="B132" s="329"/>
      <c r="C132" s="310" t="s">
        <v>459</v>
      </c>
      <c r="D132" s="310"/>
      <c r="E132" s="310"/>
      <c r="F132" s="311" t="s">
        <v>448</v>
      </c>
      <c r="G132" s="310"/>
      <c r="H132" s="310" t="s">
        <v>460</v>
      </c>
      <c r="I132" s="310" t="s">
        <v>444</v>
      </c>
      <c r="J132" s="310">
        <v>20</v>
      </c>
      <c r="K132" s="332"/>
    </row>
    <row r="133" s="1" customFormat="1" ht="15" customHeight="1">
      <c r="B133" s="329"/>
      <c r="C133" s="284" t="s">
        <v>447</v>
      </c>
      <c r="D133" s="284"/>
      <c r="E133" s="284"/>
      <c r="F133" s="307" t="s">
        <v>448</v>
      </c>
      <c r="G133" s="284"/>
      <c r="H133" s="284" t="s">
        <v>482</v>
      </c>
      <c r="I133" s="284" t="s">
        <v>444</v>
      </c>
      <c r="J133" s="284">
        <v>50</v>
      </c>
      <c r="K133" s="332"/>
    </row>
    <row r="134" s="1" customFormat="1" ht="15" customHeight="1">
      <c r="B134" s="329"/>
      <c r="C134" s="284" t="s">
        <v>461</v>
      </c>
      <c r="D134" s="284"/>
      <c r="E134" s="284"/>
      <c r="F134" s="307" t="s">
        <v>448</v>
      </c>
      <c r="G134" s="284"/>
      <c r="H134" s="284" t="s">
        <v>482</v>
      </c>
      <c r="I134" s="284" t="s">
        <v>444</v>
      </c>
      <c r="J134" s="284">
        <v>50</v>
      </c>
      <c r="K134" s="332"/>
    </row>
    <row r="135" s="1" customFormat="1" ht="15" customHeight="1">
      <c r="B135" s="329"/>
      <c r="C135" s="284" t="s">
        <v>467</v>
      </c>
      <c r="D135" s="284"/>
      <c r="E135" s="284"/>
      <c r="F135" s="307" t="s">
        <v>448</v>
      </c>
      <c r="G135" s="284"/>
      <c r="H135" s="284" t="s">
        <v>482</v>
      </c>
      <c r="I135" s="284" t="s">
        <v>444</v>
      </c>
      <c r="J135" s="284">
        <v>50</v>
      </c>
      <c r="K135" s="332"/>
    </row>
    <row r="136" s="1" customFormat="1" ht="15" customHeight="1">
      <c r="B136" s="329"/>
      <c r="C136" s="284" t="s">
        <v>469</v>
      </c>
      <c r="D136" s="284"/>
      <c r="E136" s="284"/>
      <c r="F136" s="307" t="s">
        <v>448</v>
      </c>
      <c r="G136" s="284"/>
      <c r="H136" s="284" t="s">
        <v>482</v>
      </c>
      <c r="I136" s="284" t="s">
        <v>444</v>
      </c>
      <c r="J136" s="284">
        <v>50</v>
      </c>
      <c r="K136" s="332"/>
    </row>
    <row r="137" s="1" customFormat="1" ht="15" customHeight="1">
      <c r="B137" s="329"/>
      <c r="C137" s="284" t="s">
        <v>470</v>
      </c>
      <c r="D137" s="284"/>
      <c r="E137" s="284"/>
      <c r="F137" s="307" t="s">
        <v>448</v>
      </c>
      <c r="G137" s="284"/>
      <c r="H137" s="284" t="s">
        <v>495</v>
      </c>
      <c r="I137" s="284" t="s">
        <v>444</v>
      </c>
      <c r="J137" s="284">
        <v>255</v>
      </c>
      <c r="K137" s="332"/>
    </row>
    <row r="138" s="1" customFormat="1" ht="15" customHeight="1">
      <c r="B138" s="329"/>
      <c r="C138" s="284" t="s">
        <v>472</v>
      </c>
      <c r="D138" s="284"/>
      <c r="E138" s="284"/>
      <c r="F138" s="307" t="s">
        <v>442</v>
      </c>
      <c r="G138" s="284"/>
      <c r="H138" s="284" t="s">
        <v>496</v>
      </c>
      <c r="I138" s="284" t="s">
        <v>474</v>
      </c>
      <c r="J138" s="284"/>
      <c r="K138" s="332"/>
    </row>
    <row r="139" s="1" customFormat="1" ht="15" customHeight="1">
      <c r="B139" s="329"/>
      <c r="C139" s="284" t="s">
        <v>475</v>
      </c>
      <c r="D139" s="284"/>
      <c r="E139" s="284"/>
      <c r="F139" s="307" t="s">
        <v>442</v>
      </c>
      <c r="G139" s="284"/>
      <c r="H139" s="284" t="s">
        <v>497</v>
      </c>
      <c r="I139" s="284" t="s">
        <v>477</v>
      </c>
      <c r="J139" s="284"/>
      <c r="K139" s="332"/>
    </row>
    <row r="140" s="1" customFormat="1" ht="15" customHeight="1">
      <c r="B140" s="329"/>
      <c r="C140" s="284" t="s">
        <v>478</v>
      </c>
      <c r="D140" s="284"/>
      <c r="E140" s="284"/>
      <c r="F140" s="307" t="s">
        <v>442</v>
      </c>
      <c r="G140" s="284"/>
      <c r="H140" s="284" t="s">
        <v>478</v>
      </c>
      <c r="I140" s="284" t="s">
        <v>477</v>
      </c>
      <c r="J140" s="284"/>
      <c r="K140" s="332"/>
    </row>
    <row r="141" s="1" customFormat="1" ht="15" customHeight="1">
      <c r="B141" s="329"/>
      <c r="C141" s="284" t="s">
        <v>34</v>
      </c>
      <c r="D141" s="284"/>
      <c r="E141" s="284"/>
      <c r="F141" s="307" t="s">
        <v>442</v>
      </c>
      <c r="G141" s="284"/>
      <c r="H141" s="284" t="s">
        <v>498</v>
      </c>
      <c r="I141" s="284" t="s">
        <v>477</v>
      </c>
      <c r="J141" s="284"/>
      <c r="K141" s="332"/>
    </row>
    <row r="142" s="1" customFormat="1" ht="15" customHeight="1">
      <c r="B142" s="329"/>
      <c r="C142" s="284" t="s">
        <v>499</v>
      </c>
      <c r="D142" s="284"/>
      <c r="E142" s="284"/>
      <c r="F142" s="307" t="s">
        <v>442</v>
      </c>
      <c r="G142" s="284"/>
      <c r="H142" s="284" t="s">
        <v>500</v>
      </c>
      <c r="I142" s="284" t="s">
        <v>477</v>
      </c>
      <c r="J142" s="284"/>
      <c r="K142" s="332"/>
    </row>
    <row r="143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="1" customFormat="1" ht="18.75" customHeight="1">
      <c r="B145" s="292"/>
      <c r="C145" s="292"/>
      <c r="D145" s="292"/>
      <c r="E145" s="292"/>
      <c r="F145" s="292"/>
      <c r="G145" s="292"/>
      <c r="H145" s="292"/>
      <c r="I145" s="292"/>
      <c r="J145" s="292"/>
      <c r="K145" s="292"/>
    </row>
    <row r="146" s="1" customFormat="1" ht="7.5" customHeight="1">
      <c r="B146" s="293"/>
      <c r="C146" s="294"/>
      <c r="D146" s="294"/>
      <c r="E146" s="294"/>
      <c r="F146" s="294"/>
      <c r="G146" s="294"/>
      <c r="H146" s="294"/>
      <c r="I146" s="294"/>
      <c r="J146" s="294"/>
      <c r="K146" s="295"/>
    </row>
    <row r="147" s="1" customFormat="1" ht="45" customHeight="1">
      <c r="B147" s="296"/>
      <c r="C147" s="297" t="s">
        <v>501</v>
      </c>
      <c r="D147" s="297"/>
      <c r="E147" s="297"/>
      <c r="F147" s="297"/>
      <c r="G147" s="297"/>
      <c r="H147" s="297"/>
      <c r="I147" s="297"/>
      <c r="J147" s="297"/>
      <c r="K147" s="298"/>
    </row>
    <row r="148" s="1" customFormat="1" ht="17.25" customHeight="1">
      <c r="B148" s="296"/>
      <c r="C148" s="299" t="s">
        <v>436</v>
      </c>
      <c r="D148" s="299"/>
      <c r="E148" s="299"/>
      <c r="F148" s="299" t="s">
        <v>437</v>
      </c>
      <c r="G148" s="300"/>
      <c r="H148" s="299" t="s">
        <v>50</v>
      </c>
      <c r="I148" s="299" t="s">
        <v>53</v>
      </c>
      <c r="J148" s="299" t="s">
        <v>438</v>
      </c>
      <c r="K148" s="298"/>
    </row>
    <row r="149" s="1" customFormat="1" ht="17.25" customHeight="1">
      <c r="B149" s="296"/>
      <c r="C149" s="301" t="s">
        <v>439</v>
      </c>
      <c r="D149" s="301"/>
      <c r="E149" s="301"/>
      <c r="F149" s="302" t="s">
        <v>440</v>
      </c>
      <c r="G149" s="303"/>
      <c r="H149" s="301"/>
      <c r="I149" s="301"/>
      <c r="J149" s="301" t="s">
        <v>441</v>
      </c>
      <c r="K149" s="298"/>
    </row>
    <row r="150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="1" customFormat="1" ht="15" customHeight="1">
      <c r="B151" s="309"/>
      <c r="C151" s="336" t="s">
        <v>445</v>
      </c>
      <c r="D151" s="284"/>
      <c r="E151" s="284"/>
      <c r="F151" s="337" t="s">
        <v>442</v>
      </c>
      <c r="G151" s="284"/>
      <c r="H151" s="336" t="s">
        <v>482</v>
      </c>
      <c r="I151" s="336" t="s">
        <v>444</v>
      </c>
      <c r="J151" s="336">
        <v>120</v>
      </c>
      <c r="K151" s="332"/>
    </row>
    <row r="152" s="1" customFormat="1" ht="15" customHeight="1">
      <c r="B152" s="309"/>
      <c r="C152" s="336" t="s">
        <v>491</v>
      </c>
      <c r="D152" s="284"/>
      <c r="E152" s="284"/>
      <c r="F152" s="337" t="s">
        <v>442</v>
      </c>
      <c r="G152" s="284"/>
      <c r="H152" s="336" t="s">
        <v>502</v>
      </c>
      <c r="I152" s="336" t="s">
        <v>444</v>
      </c>
      <c r="J152" s="336" t="s">
        <v>493</v>
      </c>
      <c r="K152" s="332"/>
    </row>
    <row r="153" s="1" customFormat="1" ht="15" customHeight="1">
      <c r="B153" s="309"/>
      <c r="C153" s="336" t="s">
        <v>390</v>
      </c>
      <c r="D153" s="284"/>
      <c r="E153" s="284"/>
      <c r="F153" s="337" t="s">
        <v>442</v>
      </c>
      <c r="G153" s="284"/>
      <c r="H153" s="336" t="s">
        <v>503</v>
      </c>
      <c r="I153" s="336" t="s">
        <v>444</v>
      </c>
      <c r="J153" s="336" t="s">
        <v>493</v>
      </c>
      <c r="K153" s="332"/>
    </row>
    <row r="154" s="1" customFormat="1" ht="15" customHeight="1">
      <c r="B154" s="309"/>
      <c r="C154" s="336" t="s">
        <v>447</v>
      </c>
      <c r="D154" s="284"/>
      <c r="E154" s="284"/>
      <c r="F154" s="337" t="s">
        <v>448</v>
      </c>
      <c r="G154" s="284"/>
      <c r="H154" s="336" t="s">
        <v>482</v>
      </c>
      <c r="I154" s="336" t="s">
        <v>444</v>
      </c>
      <c r="J154" s="336">
        <v>50</v>
      </c>
      <c r="K154" s="332"/>
    </row>
    <row r="155" s="1" customFormat="1" ht="15" customHeight="1">
      <c r="B155" s="309"/>
      <c r="C155" s="336" t="s">
        <v>450</v>
      </c>
      <c r="D155" s="284"/>
      <c r="E155" s="284"/>
      <c r="F155" s="337" t="s">
        <v>442</v>
      </c>
      <c r="G155" s="284"/>
      <c r="H155" s="336" t="s">
        <v>482</v>
      </c>
      <c r="I155" s="336" t="s">
        <v>452</v>
      </c>
      <c r="J155" s="336"/>
      <c r="K155" s="332"/>
    </row>
    <row r="156" s="1" customFormat="1" ht="15" customHeight="1">
      <c r="B156" s="309"/>
      <c r="C156" s="336" t="s">
        <v>461</v>
      </c>
      <c r="D156" s="284"/>
      <c r="E156" s="284"/>
      <c r="F156" s="337" t="s">
        <v>448</v>
      </c>
      <c r="G156" s="284"/>
      <c r="H156" s="336" t="s">
        <v>482</v>
      </c>
      <c r="I156" s="336" t="s">
        <v>444</v>
      </c>
      <c r="J156" s="336">
        <v>50</v>
      </c>
      <c r="K156" s="332"/>
    </row>
    <row r="157" s="1" customFormat="1" ht="15" customHeight="1">
      <c r="B157" s="309"/>
      <c r="C157" s="336" t="s">
        <v>469</v>
      </c>
      <c r="D157" s="284"/>
      <c r="E157" s="284"/>
      <c r="F157" s="337" t="s">
        <v>448</v>
      </c>
      <c r="G157" s="284"/>
      <c r="H157" s="336" t="s">
        <v>482</v>
      </c>
      <c r="I157" s="336" t="s">
        <v>444</v>
      </c>
      <c r="J157" s="336">
        <v>50</v>
      </c>
      <c r="K157" s="332"/>
    </row>
    <row r="158" s="1" customFormat="1" ht="15" customHeight="1">
      <c r="B158" s="309"/>
      <c r="C158" s="336" t="s">
        <v>467</v>
      </c>
      <c r="D158" s="284"/>
      <c r="E158" s="284"/>
      <c r="F158" s="337" t="s">
        <v>448</v>
      </c>
      <c r="G158" s="284"/>
      <c r="H158" s="336" t="s">
        <v>482</v>
      </c>
      <c r="I158" s="336" t="s">
        <v>444</v>
      </c>
      <c r="J158" s="336">
        <v>50</v>
      </c>
      <c r="K158" s="332"/>
    </row>
    <row r="159" s="1" customFormat="1" ht="15" customHeight="1">
      <c r="B159" s="309"/>
      <c r="C159" s="336" t="s">
        <v>92</v>
      </c>
      <c r="D159" s="284"/>
      <c r="E159" s="284"/>
      <c r="F159" s="337" t="s">
        <v>442</v>
      </c>
      <c r="G159" s="284"/>
      <c r="H159" s="336" t="s">
        <v>504</v>
      </c>
      <c r="I159" s="336" t="s">
        <v>444</v>
      </c>
      <c r="J159" s="336" t="s">
        <v>505</v>
      </c>
      <c r="K159" s="332"/>
    </row>
    <row r="160" s="1" customFormat="1" ht="15" customHeight="1">
      <c r="B160" s="309"/>
      <c r="C160" s="336" t="s">
        <v>506</v>
      </c>
      <c r="D160" s="284"/>
      <c r="E160" s="284"/>
      <c r="F160" s="337" t="s">
        <v>442</v>
      </c>
      <c r="G160" s="284"/>
      <c r="H160" s="336" t="s">
        <v>507</v>
      </c>
      <c r="I160" s="336" t="s">
        <v>477</v>
      </c>
      <c r="J160" s="336"/>
      <c r="K160" s="332"/>
    </row>
    <row r="16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="1" customFormat="1" ht="18.75" customHeight="1">
      <c r="B163" s="292"/>
      <c r="C163" s="292"/>
      <c r="D163" s="292"/>
      <c r="E163" s="292"/>
      <c r="F163" s="292"/>
      <c r="G163" s="292"/>
      <c r="H163" s="292"/>
      <c r="I163" s="292"/>
      <c r="J163" s="292"/>
      <c r="K163" s="292"/>
    </row>
    <row r="164" s="1" customFormat="1" ht="7.5" customHeight="1">
      <c r="B164" s="271"/>
      <c r="C164" s="272"/>
      <c r="D164" s="272"/>
      <c r="E164" s="272"/>
      <c r="F164" s="272"/>
      <c r="G164" s="272"/>
      <c r="H164" s="272"/>
      <c r="I164" s="272"/>
      <c r="J164" s="272"/>
      <c r="K164" s="273"/>
    </row>
    <row r="165" s="1" customFormat="1" ht="45" customHeight="1">
      <c r="B165" s="274"/>
      <c r="C165" s="275" t="s">
        <v>508</v>
      </c>
      <c r="D165" s="275"/>
      <c r="E165" s="275"/>
      <c r="F165" s="275"/>
      <c r="G165" s="275"/>
      <c r="H165" s="275"/>
      <c r="I165" s="275"/>
      <c r="J165" s="275"/>
      <c r="K165" s="276"/>
    </row>
    <row r="166" s="1" customFormat="1" ht="17.25" customHeight="1">
      <c r="B166" s="274"/>
      <c r="C166" s="299" t="s">
        <v>436</v>
      </c>
      <c r="D166" s="299"/>
      <c r="E166" s="299"/>
      <c r="F166" s="299" t="s">
        <v>437</v>
      </c>
      <c r="G166" s="341"/>
      <c r="H166" s="342" t="s">
        <v>50</v>
      </c>
      <c r="I166" s="342" t="s">
        <v>53</v>
      </c>
      <c r="J166" s="299" t="s">
        <v>438</v>
      </c>
      <c r="K166" s="276"/>
    </row>
    <row r="167" s="1" customFormat="1" ht="17.25" customHeight="1">
      <c r="B167" s="277"/>
      <c r="C167" s="301" t="s">
        <v>439</v>
      </c>
      <c r="D167" s="301"/>
      <c r="E167" s="301"/>
      <c r="F167" s="302" t="s">
        <v>440</v>
      </c>
      <c r="G167" s="343"/>
      <c r="H167" s="344"/>
      <c r="I167" s="344"/>
      <c r="J167" s="301" t="s">
        <v>441</v>
      </c>
      <c r="K167" s="279"/>
    </row>
    <row r="168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="1" customFormat="1" ht="15" customHeight="1">
      <c r="B169" s="309"/>
      <c r="C169" s="284" t="s">
        <v>445</v>
      </c>
      <c r="D169" s="284"/>
      <c r="E169" s="284"/>
      <c r="F169" s="307" t="s">
        <v>442</v>
      </c>
      <c r="G169" s="284"/>
      <c r="H169" s="284" t="s">
        <v>482</v>
      </c>
      <c r="I169" s="284" t="s">
        <v>444</v>
      </c>
      <c r="J169" s="284">
        <v>120</v>
      </c>
      <c r="K169" s="332"/>
    </row>
    <row r="170" s="1" customFormat="1" ht="15" customHeight="1">
      <c r="B170" s="309"/>
      <c r="C170" s="284" t="s">
        <v>491</v>
      </c>
      <c r="D170" s="284"/>
      <c r="E170" s="284"/>
      <c r="F170" s="307" t="s">
        <v>442</v>
      </c>
      <c r="G170" s="284"/>
      <c r="H170" s="284" t="s">
        <v>492</v>
      </c>
      <c r="I170" s="284" t="s">
        <v>444</v>
      </c>
      <c r="J170" s="284" t="s">
        <v>493</v>
      </c>
      <c r="K170" s="332"/>
    </row>
    <row r="171" s="1" customFormat="1" ht="15" customHeight="1">
      <c r="B171" s="309"/>
      <c r="C171" s="284" t="s">
        <v>390</v>
      </c>
      <c r="D171" s="284"/>
      <c r="E171" s="284"/>
      <c r="F171" s="307" t="s">
        <v>442</v>
      </c>
      <c r="G171" s="284"/>
      <c r="H171" s="284" t="s">
        <v>509</v>
      </c>
      <c r="I171" s="284" t="s">
        <v>444</v>
      </c>
      <c r="J171" s="284" t="s">
        <v>493</v>
      </c>
      <c r="K171" s="332"/>
    </row>
    <row r="172" s="1" customFormat="1" ht="15" customHeight="1">
      <c r="B172" s="309"/>
      <c r="C172" s="284" t="s">
        <v>447</v>
      </c>
      <c r="D172" s="284"/>
      <c r="E172" s="284"/>
      <c r="F172" s="307" t="s">
        <v>448</v>
      </c>
      <c r="G172" s="284"/>
      <c r="H172" s="284" t="s">
        <v>509</v>
      </c>
      <c r="I172" s="284" t="s">
        <v>444</v>
      </c>
      <c r="J172" s="284">
        <v>50</v>
      </c>
      <c r="K172" s="332"/>
    </row>
    <row r="173" s="1" customFormat="1" ht="15" customHeight="1">
      <c r="B173" s="309"/>
      <c r="C173" s="284" t="s">
        <v>450</v>
      </c>
      <c r="D173" s="284"/>
      <c r="E173" s="284"/>
      <c r="F173" s="307" t="s">
        <v>442</v>
      </c>
      <c r="G173" s="284"/>
      <c r="H173" s="284" t="s">
        <v>509</v>
      </c>
      <c r="I173" s="284" t="s">
        <v>452</v>
      </c>
      <c r="J173" s="284"/>
      <c r="K173" s="332"/>
    </row>
    <row r="174" s="1" customFormat="1" ht="15" customHeight="1">
      <c r="B174" s="309"/>
      <c r="C174" s="284" t="s">
        <v>461</v>
      </c>
      <c r="D174" s="284"/>
      <c r="E174" s="284"/>
      <c r="F174" s="307" t="s">
        <v>448</v>
      </c>
      <c r="G174" s="284"/>
      <c r="H174" s="284" t="s">
        <v>509</v>
      </c>
      <c r="I174" s="284" t="s">
        <v>444</v>
      </c>
      <c r="J174" s="284">
        <v>50</v>
      </c>
      <c r="K174" s="332"/>
    </row>
    <row r="175" s="1" customFormat="1" ht="15" customHeight="1">
      <c r="B175" s="309"/>
      <c r="C175" s="284" t="s">
        <v>469</v>
      </c>
      <c r="D175" s="284"/>
      <c r="E175" s="284"/>
      <c r="F175" s="307" t="s">
        <v>448</v>
      </c>
      <c r="G175" s="284"/>
      <c r="H175" s="284" t="s">
        <v>509</v>
      </c>
      <c r="I175" s="284" t="s">
        <v>444</v>
      </c>
      <c r="J175" s="284">
        <v>50</v>
      </c>
      <c r="K175" s="332"/>
    </row>
    <row r="176" s="1" customFormat="1" ht="15" customHeight="1">
      <c r="B176" s="309"/>
      <c r="C176" s="284" t="s">
        <v>467</v>
      </c>
      <c r="D176" s="284"/>
      <c r="E176" s="284"/>
      <c r="F176" s="307" t="s">
        <v>448</v>
      </c>
      <c r="G176" s="284"/>
      <c r="H176" s="284" t="s">
        <v>509</v>
      </c>
      <c r="I176" s="284" t="s">
        <v>444</v>
      </c>
      <c r="J176" s="284">
        <v>50</v>
      </c>
      <c r="K176" s="332"/>
    </row>
    <row r="177" s="1" customFormat="1" ht="15" customHeight="1">
      <c r="B177" s="309"/>
      <c r="C177" s="284" t="s">
        <v>98</v>
      </c>
      <c r="D177" s="284"/>
      <c r="E177" s="284"/>
      <c r="F177" s="307" t="s">
        <v>442</v>
      </c>
      <c r="G177" s="284"/>
      <c r="H177" s="284" t="s">
        <v>510</v>
      </c>
      <c r="I177" s="284" t="s">
        <v>511</v>
      </c>
      <c r="J177" s="284"/>
      <c r="K177" s="332"/>
    </row>
    <row r="178" s="1" customFormat="1" ht="15" customHeight="1">
      <c r="B178" s="309"/>
      <c r="C178" s="284" t="s">
        <v>53</v>
      </c>
      <c r="D178" s="284"/>
      <c r="E178" s="284"/>
      <c r="F178" s="307" t="s">
        <v>442</v>
      </c>
      <c r="G178" s="284"/>
      <c r="H178" s="284" t="s">
        <v>512</v>
      </c>
      <c r="I178" s="284" t="s">
        <v>513</v>
      </c>
      <c r="J178" s="284">
        <v>1</v>
      </c>
      <c r="K178" s="332"/>
    </row>
    <row r="179" s="1" customFormat="1" ht="15" customHeight="1">
      <c r="B179" s="309"/>
      <c r="C179" s="284" t="s">
        <v>49</v>
      </c>
      <c r="D179" s="284"/>
      <c r="E179" s="284"/>
      <c r="F179" s="307" t="s">
        <v>442</v>
      </c>
      <c r="G179" s="284"/>
      <c r="H179" s="284" t="s">
        <v>514</v>
      </c>
      <c r="I179" s="284" t="s">
        <v>444</v>
      </c>
      <c r="J179" s="284">
        <v>20</v>
      </c>
      <c r="K179" s="332"/>
    </row>
    <row r="180" s="1" customFormat="1" ht="15" customHeight="1">
      <c r="B180" s="309"/>
      <c r="C180" s="284" t="s">
        <v>50</v>
      </c>
      <c r="D180" s="284"/>
      <c r="E180" s="284"/>
      <c r="F180" s="307" t="s">
        <v>442</v>
      </c>
      <c r="G180" s="284"/>
      <c r="H180" s="284" t="s">
        <v>515</v>
      </c>
      <c r="I180" s="284" t="s">
        <v>444</v>
      </c>
      <c r="J180" s="284">
        <v>255</v>
      </c>
      <c r="K180" s="332"/>
    </row>
    <row r="181" s="1" customFormat="1" ht="15" customHeight="1">
      <c r="B181" s="309"/>
      <c r="C181" s="284" t="s">
        <v>99</v>
      </c>
      <c r="D181" s="284"/>
      <c r="E181" s="284"/>
      <c r="F181" s="307" t="s">
        <v>442</v>
      </c>
      <c r="G181" s="284"/>
      <c r="H181" s="284" t="s">
        <v>406</v>
      </c>
      <c r="I181" s="284" t="s">
        <v>444</v>
      </c>
      <c r="J181" s="284">
        <v>10</v>
      </c>
      <c r="K181" s="332"/>
    </row>
    <row r="182" s="1" customFormat="1" ht="15" customHeight="1">
      <c r="B182" s="309"/>
      <c r="C182" s="284" t="s">
        <v>100</v>
      </c>
      <c r="D182" s="284"/>
      <c r="E182" s="284"/>
      <c r="F182" s="307" t="s">
        <v>442</v>
      </c>
      <c r="G182" s="284"/>
      <c r="H182" s="284" t="s">
        <v>516</v>
      </c>
      <c r="I182" s="284" t="s">
        <v>477</v>
      </c>
      <c r="J182" s="284"/>
      <c r="K182" s="332"/>
    </row>
    <row r="183" s="1" customFormat="1" ht="15" customHeight="1">
      <c r="B183" s="309"/>
      <c r="C183" s="284" t="s">
        <v>517</v>
      </c>
      <c r="D183" s="284"/>
      <c r="E183" s="284"/>
      <c r="F183" s="307" t="s">
        <v>442</v>
      </c>
      <c r="G183" s="284"/>
      <c r="H183" s="284" t="s">
        <v>518</v>
      </c>
      <c r="I183" s="284" t="s">
        <v>477</v>
      </c>
      <c r="J183" s="284"/>
      <c r="K183" s="332"/>
    </row>
    <row r="184" s="1" customFormat="1" ht="15" customHeight="1">
      <c r="B184" s="309"/>
      <c r="C184" s="284" t="s">
        <v>506</v>
      </c>
      <c r="D184" s="284"/>
      <c r="E184" s="284"/>
      <c r="F184" s="307" t="s">
        <v>442</v>
      </c>
      <c r="G184" s="284"/>
      <c r="H184" s="284" t="s">
        <v>519</v>
      </c>
      <c r="I184" s="284" t="s">
        <v>477</v>
      </c>
      <c r="J184" s="284"/>
      <c r="K184" s="332"/>
    </row>
    <row r="185" s="1" customFormat="1" ht="15" customHeight="1">
      <c r="B185" s="309"/>
      <c r="C185" s="284" t="s">
        <v>102</v>
      </c>
      <c r="D185" s="284"/>
      <c r="E185" s="284"/>
      <c r="F185" s="307" t="s">
        <v>448</v>
      </c>
      <c r="G185" s="284"/>
      <c r="H185" s="284" t="s">
        <v>520</v>
      </c>
      <c r="I185" s="284" t="s">
        <v>444</v>
      </c>
      <c r="J185" s="284">
        <v>50</v>
      </c>
      <c r="K185" s="332"/>
    </row>
    <row r="186" s="1" customFormat="1" ht="15" customHeight="1">
      <c r="B186" s="309"/>
      <c r="C186" s="284" t="s">
        <v>521</v>
      </c>
      <c r="D186" s="284"/>
      <c r="E186" s="284"/>
      <c r="F186" s="307" t="s">
        <v>448</v>
      </c>
      <c r="G186" s="284"/>
      <c r="H186" s="284" t="s">
        <v>522</v>
      </c>
      <c r="I186" s="284" t="s">
        <v>523</v>
      </c>
      <c r="J186" s="284"/>
      <c r="K186" s="332"/>
    </row>
    <row r="187" s="1" customFormat="1" ht="15" customHeight="1">
      <c r="B187" s="309"/>
      <c r="C187" s="284" t="s">
        <v>524</v>
      </c>
      <c r="D187" s="284"/>
      <c r="E187" s="284"/>
      <c r="F187" s="307" t="s">
        <v>448</v>
      </c>
      <c r="G187" s="284"/>
      <c r="H187" s="284" t="s">
        <v>525</v>
      </c>
      <c r="I187" s="284" t="s">
        <v>523</v>
      </c>
      <c r="J187" s="284"/>
      <c r="K187" s="332"/>
    </row>
    <row r="188" s="1" customFormat="1" ht="15" customHeight="1">
      <c r="B188" s="309"/>
      <c r="C188" s="284" t="s">
        <v>526</v>
      </c>
      <c r="D188" s="284"/>
      <c r="E188" s="284"/>
      <c r="F188" s="307" t="s">
        <v>448</v>
      </c>
      <c r="G188" s="284"/>
      <c r="H188" s="284" t="s">
        <v>527</v>
      </c>
      <c r="I188" s="284" t="s">
        <v>523</v>
      </c>
      <c r="J188" s="284"/>
      <c r="K188" s="332"/>
    </row>
    <row r="189" s="1" customFormat="1" ht="15" customHeight="1">
      <c r="B189" s="309"/>
      <c r="C189" s="345" t="s">
        <v>528</v>
      </c>
      <c r="D189" s="284"/>
      <c r="E189" s="284"/>
      <c r="F189" s="307" t="s">
        <v>448</v>
      </c>
      <c r="G189" s="284"/>
      <c r="H189" s="284" t="s">
        <v>529</v>
      </c>
      <c r="I189" s="284" t="s">
        <v>530</v>
      </c>
      <c r="J189" s="346" t="s">
        <v>531</v>
      </c>
      <c r="K189" s="332"/>
    </row>
    <row r="190" s="1" customFormat="1" ht="15" customHeight="1">
      <c r="B190" s="309"/>
      <c r="C190" s="345" t="s">
        <v>38</v>
      </c>
      <c r="D190" s="284"/>
      <c r="E190" s="284"/>
      <c r="F190" s="307" t="s">
        <v>442</v>
      </c>
      <c r="G190" s="284"/>
      <c r="H190" s="281" t="s">
        <v>532</v>
      </c>
      <c r="I190" s="284" t="s">
        <v>533</v>
      </c>
      <c r="J190" s="284"/>
      <c r="K190" s="332"/>
    </row>
    <row r="191" s="1" customFormat="1" ht="15" customHeight="1">
      <c r="B191" s="309"/>
      <c r="C191" s="345" t="s">
        <v>534</v>
      </c>
      <c r="D191" s="284"/>
      <c r="E191" s="284"/>
      <c r="F191" s="307" t="s">
        <v>442</v>
      </c>
      <c r="G191" s="284"/>
      <c r="H191" s="284" t="s">
        <v>535</v>
      </c>
      <c r="I191" s="284" t="s">
        <v>477</v>
      </c>
      <c r="J191" s="284"/>
      <c r="K191" s="332"/>
    </row>
    <row r="192" s="1" customFormat="1" ht="15" customHeight="1">
      <c r="B192" s="309"/>
      <c r="C192" s="345" t="s">
        <v>536</v>
      </c>
      <c r="D192" s="284"/>
      <c r="E192" s="284"/>
      <c r="F192" s="307" t="s">
        <v>442</v>
      </c>
      <c r="G192" s="284"/>
      <c r="H192" s="284" t="s">
        <v>537</v>
      </c>
      <c r="I192" s="284" t="s">
        <v>477</v>
      </c>
      <c r="J192" s="284"/>
      <c r="K192" s="332"/>
    </row>
    <row r="193" s="1" customFormat="1" ht="15" customHeight="1">
      <c r="B193" s="309"/>
      <c r="C193" s="345" t="s">
        <v>538</v>
      </c>
      <c r="D193" s="284"/>
      <c r="E193" s="284"/>
      <c r="F193" s="307" t="s">
        <v>448</v>
      </c>
      <c r="G193" s="284"/>
      <c r="H193" s="284" t="s">
        <v>539</v>
      </c>
      <c r="I193" s="284" t="s">
        <v>477</v>
      </c>
      <c r="J193" s="284"/>
      <c r="K193" s="332"/>
    </row>
    <row r="194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="1" customFormat="1" ht="18.75" customHeight="1">
      <c r="B197" s="292"/>
      <c r="C197" s="292"/>
      <c r="D197" s="292"/>
      <c r="E197" s="292"/>
      <c r="F197" s="292"/>
      <c r="G197" s="292"/>
      <c r="H197" s="292"/>
      <c r="I197" s="292"/>
      <c r="J197" s="292"/>
      <c r="K197" s="292"/>
    </row>
    <row r="198" s="1" customFormat="1" ht="13.5">
      <c r="B198" s="271"/>
      <c r="C198" s="272"/>
      <c r="D198" s="272"/>
      <c r="E198" s="272"/>
      <c r="F198" s="272"/>
      <c r="G198" s="272"/>
      <c r="H198" s="272"/>
      <c r="I198" s="272"/>
      <c r="J198" s="272"/>
      <c r="K198" s="273"/>
    </row>
    <row r="199" s="1" customFormat="1" ht="21">
      <c r="B199" s="274"/>
      <c r="C199" s="275" t="s">
        <v>540</v>
      </c>
      <c r="D199" s="275"/>
      <c r="E199" s="275"/>
      <c r="F199" s="275"/>
      <c r="G199" s="275"/>
      <c r="H199" s="275"/>
      <c r="I199" s="275"/>
      <c r="J199" s="275"/>
      <c r="K199" s="276"/>
    </row>
    <row r="200" s="1" customFormat="1" ht="25.5" customHeight="1">
      <c r="B200" s="274"/>
      <c r="C200" s="348" t="s">
        <v>541</v>
      </c>
      <c r="D200" s="348"/>
      <c r="E200" s="348"/>
      <c r="F200" s="348" t="s">
        <v>542</v>
      </c>
      <c r="G200" s="349"/>
      <c r="H200" s="348" t="s">
        <v>543</v>
      </c>
      <c r="I200" s="348"/>
      <c r="J200" s="348"/>
      <c r="K200" s="276"/>
    </row>
    <row r="20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="1" customFormat="1" ht="15" customHeight="1">
      <c r="B202" s="309"/>
      <c r="C202" s="284" t="s">
        <v>533</v>
      </c>
      <c r="D202" s="284"/>
      <c r="E202" s="284"/>
      <c r="F202" s="307" t="s">
        <v>39</v>
      </c>
      <c r="G202" s="284"/>
      <c r="H202" s="284" t="s">
        <v>544</v>
      </c>
      <c r="I202" s="284"/>
      <c r="J202" s="284"/>
      <c r="K202" s="332"/>
    </row>
    <row r="203" s="1" customFormat="1" ht="15" customHeight="1">
      <c r="B203" s="309"/>
      <c r="C203" s="284"/>
      <c r="D203" s="284"/>
      <c r="E203" s="284"/>
      <c r="F203" s="307" t="s">
        <v>40</v>
      </c>
      <c r="G203" s="284"/>
      <c r="H203" s="284" t="s">
        <v>545</v>
      </c>
      <c r="I203" s="284"/>
      <c r="J203" s="284"/>
      <c r="K203" s="332"/>
    </row>
    <row r="204" s="1" customFormat="1" ht="15" customHeight="1">
      <c r="B204" s="309"/>
      <c r="C204" s="284"/>
      <c r="D204" s="284"/>
      <c r="E204" s="284"/>
      <c r="F204" s="307" t="s">
        <v>43</v>
      </c>
      <c r="G204" s="284"/>
      <c r="H204" s="284" t="s">
        <v>546</v>
      </c>
      <c r="I204" s="284"/>
      <c r="J204" s="284"/>
      <c r="K204" s="332"/>
    </row>
    <row r="205" s="1" customFormat="1" ht="15" customHeight="1">
      <c r="B205" s="309"/>
      <c r="C205" s="284"/>
      <c r="D205" s="284"/>
      <c r="E205" s="284"/>
      <c r="F205" s="307" t="s">
        <v>41</v>
      </c>
      <c r="G205" s="284"/>
      <c r="H205" s="284" t="s">
        <v>547</v>
      </c>
      <c r="I205" s="284"/>
      <c r="J205" s="284"/>
      <c r="K205" s="332"/>
    </row>
    <row r="206" s="1" customFormat="1" ht="15" customHeight="1">
      <c r="B206" s="309"/>
      <c r="C206" s="284"/>
      <c r="D206" s="284"/>
      <c r="E206" s="284"/>
      <c r="F206" s="307" t="s">
        <v>42</v>
      </c>
      <c r="G206" s="284"/>
      <c r="H206" s="284" t="s">
        <v>548</v>
      </c>
      <c r="I206" s="284"/>
      <c r="J206" s="284"/>
      <c r="K206" s="332"/>
    </row>
    <row r="207" s="1" customFormat="1" ht="15" customHeight="1">
      <c r="B207" s="309"/>
      <c r="C207" s="284"/>
      <c r="D207" s="284"/>
      <c r="E207" s="284"/>
      <c r="F207" s="307"/>
      <c r="G207" s="284"/>
      <c r="H207" s="284"/>
      <c r="I207" s="284"/>
      <c r="J207" s="284"/>
      <c r="K207" s="332"/>
    </row>
    <row r="208" s="1" customFormat="1" ht="15" customHeight="1">
      <c r="B208" s="309"/>
      <c r="C208" s="284" t="s">
        <v>489</v>
      </c>
      <c r="D208" s="284"/>
      <c r="E208" s="284"/>
      <c r="F208" s="307" t="s">
        <v>74</v>
      </c>
      <c r="G208" s="284"/>
      <c r="H208" s="284" t="s">
        <v>549</v>
      </c>
      <c r="I208" s="284"/>
      <c r="J208" s="284"/>
      <c r="K208" s="332"/>
    </row>
    <row r="209" s="1" customFormat="1" ht="15" customHeight="1">
      <c r="B209" s="309"/>
      <c r="C209" s="284"/>
      <c r="D209" s="284"/>
      <c r="E209" s="284"/>
      <c r="F209" s="307" t="s">
        <v>385</v>
      </c>
      <c r="G209" s="284"/>
      <c r="H209" s="284" t="s">
        <v>386</v>
      </c>
      <c r="I209" s="284"/>
      <c r="J209" s="284"/>
      <c r="K209" s="332"/>
    </row>
    <row r="210" s="1" customFormat="1" ht="15" customHeight="1">
      <c r="B210" s="309"/>
      <c r="C210" s="284"/>
      <c r="D210" s="284"/>
      <c r="E210" s="284"/>
      <c r="F210" s="307" t="s">
        <v>383</v>
      </c>
      <c r="G210" s="284"/>
      <c r="H210" s="284" t="s">
        <v>550</v>
      </c>
      <c r="I210" s="284"/>
      <c r="J210" s="284"/>
      <c r="K210" s="332"/>
    </row>
    <row r="211" s="1" customFormat="1" ht="15" customHeight="1">
      <c r="B211" s="350"/>
      <c r="C211" s="284"/>
      <c r="D211" s="284"/>
      <c r="E211" s="284"/>
      <c r="F211" s="307" t="s">
        <v>86</v>
      </c>
      <c r="G211" s="345"/>
      <c r="H211" s="336" t="s">
        <v>387</v>
      </c>
      <c r="I211" s="336"/>
      <c r="J211" s="336"/>
      <c r="K211" s="351"/>
    </row>
    <row r="212" s="1" customFormat="1" ht="15" customHeight="1">
      <c r="B212" s="350"/>
      <c r="C212" s="284"/>
      <c r="D212" s="284"/>
      <c r="E212" s="284"/>
      <c r="F212" s="307" t="s">
        <v>388</v>
      </c>
      <c r="G212" s="345"/>
      <c r="H212" s="336" t="s">
        <v>551</v>
      </c>
      <c r="I212" s="336"/>
      <c r="J212" s="336"/>
      <c r="K212" s="351"/>
    </row>
    <row r="213" s="1" customFormat="1" ht="15" customHeight="1">
      <c r="B213" s="350"/>
      <c r="C213" s="284"/>
      <c r="D213" s="284"/>
      <c r="E213" s="284"/>
      <c r="F213" s="307"/>
      <c r="G213" s="345"/>
      <c r="H213" s="336"/>
      <c r="I213" s="336"/>
      <c r="J213" s="336"/>
      <c r="K213" s="351"/>
    </row>
    <row r="214" s="1" customFormat="1" ht="15" customHeight="1">
      <c r="B214" s="350"/>
      <c r="C214" s="284" t="s">
        <v>513</v>
      </c>
      <c r="D214" s="284"/>
      <c r="E214" s="284"/>
      <c r="F214" s="307">
        <v>1</v>
      </c>
      <c r="G214" s="345"/>
      <c r="H214" s="336" t="s">
        <v>552</v>
      </c>
      <c r="I214" s="336"/>
      <c r="J214" s="336"/>
      <c r="K214" s="351"/>
    </row>
    <row r="215" s="1" customFormat="1" ht="15" customHeight="1">
      <c r="B215" s="350"/>
      <c r="C215" s="284"/>
      <c r="D215" s="284"/>
      <c r="E215" s="284"/>
      <c r="F215" s="307">
        <v>2</v>
      </c>
      <c r="G215" s="345"/>
      <c r="H215" s="336" t="s">
        <v>553</v>
      </c>
      <c r="I215" s="336"/>
      <c r="J215" s="336"/>
      <c r="K215" s="351"/>
    </row>
    <row r="216" s="1" customFormat="1" ht="15" customHeight="1">
      <c r="B216" s="350"/>
      <c r="C216" s="284"/>
      <c r="D216" s="284"/>
      <c r="E216" s="284"/>
      <c r="F216" s="307">
        <v>3</v>
      </c>
      <c r="G216" s="345"/>
      <c r="H216" s="336" t="s">
        <v>554</v>
      </c>
      <c r="I216" s="336"/>
      <c r="J216" s="336"/>
      <c r="K216" s="351"/>
    </row>
    <row r="217" s="1" customFormat="1" ht="15" customHeight="1">
      <c r="B217" s="350"/>
      <c r="C217" s="284"/>
      <c r="D217" s="284"/>
      <c r="E217" s="284"/>
      <c r="F217" s="307">
        <v>4</v>
      </c>
      <c r="G217" s="345"/>
      <c r="H217" s="336" t="s">
        <v>555</v>
      </c>
      <c r="I217" s="336"/>
      <c r="J217" s="336"/>
      <c r="K217" s="351"/>
    </row>
    <row r="218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2020-11-04T16:31:23Z</dcterms:created>
  <dcterms:modified xsi:type="dcterms:W3CDTF">2020-11-04T16:31:28Z</dcterms:modified>
</cp:coreProperties>
</file>